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5" activeTab="0"/>
  </bookViews>
  <sheets>
    <sheet name="List" sheetId="1" r:id="rId1"/>
    <sheet name="Level1" sheetId="2" r:id="rId2"/>
    <sheet name="Level2" sheetId="3" r:id="rId3"/>
    <sheet name="Level3" sheetId="4" r:id="rId4"/>
  </sheets>
  <definedNames/>
  <calcPr fullCalcOnLoad="1"/>
</workbook>
</file>

<file path=xl/sharedStrings.xml><?xml version="1.0" encoding="utf-8"?>
<sst xmlns="http://schemas.openxmlformats.org/spreadsheetml/2006/main" count="308" uniqueCount="112">
  <si>
    <t>Quality Function Deployment Chart</t>
  </si>
  <si>
    <t>File Identifier:</t>
  </si>
  <si>
    <t>TP_QFD</t>
  </si>
  <si>
    <t>Version Number:</t>
  </si>
  <si>
    <t>Name of the Project:</t>
  </si>
  <si>
    <t>SQL Grammar Test</t>
  </si>
  <si>
    <t>Name of the Customer:</t>
  </si>
  <si>
    <t>Wipro Technologies</t>
  </si>
  <si>
    <t>Project Start Date:</t>
  </si>
  <si>
    <t>Project Expected End Date:</t>
  </si>
  <si>
    <t>QFD Chart Prepared Date:</t>
  </si>
  <si>
    <t>Last Modified Date:</t>
  </si>
  <si>
    <r>
      <t xml:space="preserve">Step by Step Process for Preparing QFD Chart:
</t>
    </r>
    <r>
      <rPr>
        <b/>
        <sz val="10"/>
        <rFont val="Arial"/>
        <family val="2"/>
      </rPr>
      <t>Relationship between WHATs and HOWs: 9 - Strong,  3 - Medium,  1 - Weak. Leave blank if no relationship exists.
Inter-relationship among the various HOWs: H - High,  M - Medium,  L - Low. Leave blank if no relationship exists.</t>
    </r>
  </si>
  <si>
    <r>
      <t>Step1:</t>
    </r>
    <r>
      <rPr>
        <sz val="9"/>
        <rFont val="Arial"/>
        <family val="2"/>
      </rPr>
      <t xml:space="preserve"> Update the project details as above.
</t>
    </r>
    <r>
      <rPr>
        <b/>
        <sz val="9"/>
        <rFont val="Arial"/>
        <family val="2"/>
      </rPr>
      <t>Step2:</t>
    </r>
    <r>
      <rPr>
        <sz val="9"/>
        <rFont val="Arial"/>
        <family val="2"/>
      </rPr>
      <t xml:space="preserve"> Update the customer needs below, based upon the VOC table or your discussion with customer or from any other sources.
</t>
    </r>
    <r>
      <rPr>
        <b/>
        <sz val="9"/>
        <rFont val="Arial"/>
        <family val="2"/>
      </rPr>
      <t>Step3:</t>
    </r>
    <r>
      <rPr>
        <sz val="9"/>
        <rFont val="Arial"/>
        <family val="2"/>
      </rPr>
      <t xml:space="preserve"> Identify the Requirement Specs, that are needed to satisfy the Customer Needs, through brainstorming among domain experts in your team. Update the details below. 
 * Go to Level1 sheet and establish the cross relation between the WHATs and HOWs. 
 * For each of the HOWs, define "Higher The Better (H)" or "Lower The Better (L)" for quick reference. 
 * Also define the inter-relationship among the various HOWs at the top.
</t>
    </r>
    <r>
      <rPr>
        <b/>
        <sz val="9"/>
        <rFont val="Arial"/>
        <family val="2"/>
      </rPr>
      <t>Step4:</t>
    </r>
    <r>
      <rPr>
        <sz val="9"/>
        <rFont val="Arial"/>
        <family val="2"/>
      </rPr>
      <t xml:space="preserve"> Identify the Functional Specs, that are required to satisfy the Requirement Specs, through discussion among technical experts in your team. Update the details below.
 * Go to Level2 sheet and establish the cross relation between the WHATs and HOWs. 
 * For each of the HOWs, define "Higher The Better (H)" or "Lower The Better (L)" for quick reference. 
 * Also define the inter-relationship among the various HOWs at the top.
</t>
    </r>
    <r>
      <rPr>
        <b/>
        <sz val="9"/>
        <rFont val="Arial"/>
        <family val="2"/>
      </rPr>
      <t>Step5</t>
    </r>
    <r>
      <rPr>
        <sz val="9"/>
        <rFont val="Arial"/>
        <family val="2"/>
      </rPr>
      <t>: Identify the Design Specifications, that are essential to address the Functional Specs, through discussion among the senior designers in your team. Update the details below
 * Go to Level3 sheet and establish the cross relation between the WHATs and HOWs. 
 * For each of the HOWs, define "Higher The Better (H)" or "Lower The Better (L)" for quick reference. 
 * Also define the inter-relationship among the various HOWs at the top.</t>
    </r>
  </si>
  <si>
    <t>Using the QFD Chart output:</t>
  </si>
  <si>
    <r>
      <t>Benchmarking:</t>
    </r>
    <r>
      <rPr>
        <sz val="9"/>
        <rFont val="Arial"/>
        <family val="2"/>
      </rPr>
      <t xml:space="preserve"> For best use, competition (both perception based and technical) benchmarking is very important, atleast at level 1. For this;
 * Identify the competitive product for benchmarking. Recommend max 4 best products in the market.
 * Rate the products against each WHATs and HOWs on 1-5 scale (5 - Best).
 * Best and second best product will be highlighted.
</t>
    </r>
    <r>
      <rPr>
        <b/>
        <sz val="9"/>
        <rFont val="Arial"/>
        <family val="2"/>
      </rPr>
      <t>CTQs:</t>
    </r>
    <r>
      <rPr>
        <sz val="9"/>
        <rFont val="Arial"/>
        <family val="2"/>
      </rPr>
      <t xml:space="preserve"> Critical WHATs and CTQ HOWs will be automatically calculated. The top3 and next 3 ones will be specifically highlighted for easy reference.</t>
    </r>
  </si>
  <si>
    <t>Level 1 - WHAT</t>
  </si>
  <si>
    <t>Level 1 - HOW
Level 2 - WHAT</t>
  </si>
  <si>
    <t>Level 2 - HOW
Level 3 - WHAT</t>
  </si>
  <si>
    <t>Level 3 - HOW</t>
  </si>
  <si>
    <t>Customer Needs</t>
  </si>
  <si>
    <t>Requirement Specs</t>
  </si>
  <si>
    <t>Functional Specs</t>
  </si>
  <si>
    <t>Design Specs</t>
  </si>
  <si>
    <t>Input file should be Based on ANSI SQL Standard(BNF Grammar)</t>
  </si>
  <si>
    <t>BNF Grammar for ISO/IEC 9075-1:2003</t>
  </si>
  <si>
    <t>Generator can analyse BNF Grammar</t>
  </si>
  <si>
    <t xml:space="preserve">Store BNF Grammar seperated as symbol and expression into Hash Map </t>
  </si>
  <si>
    <t>Query generator should make query by analyzed BNF Grammar</t>
  </si>
  <si>
    <t>Configure file for DBMS Connection (MySQL, ORACLE, DB2)</t>
  </si>
  <si>
    <t>Generator can analyse Domain Information for generating query</t>
  </si>
  <si>
    <t>Parse BNF Grammar into terminal value and non-terminal value</t>
  </si>
  <si>
    <t>Query generator should be make standard query.</t>
  </si>
  <si>
    <t>Configure file for Testing</t>
  </si>
  <si>
    <t>Generator can generate meaningful query</t>
  </si>
  <si>
    <t xml:space="preserve">Travelse Hash Map to build the structure of query </t>
  </si>
  <si>
    <t>Query generator should be make meaningful query.</t>
  </si>
  <si>
    <t>Generator</t>
  </si>
  <si>
    <t>Submission can connect DBMS using configure file</t>
  </si>
  <si>
    <t>Store domain data into feature object in case that approciate position is detected while travelsing</t>
  </si>
  <si>
    <t xml:space="preserve">Framework should be provide Integrated Testing Environment  </t>
  </si>
  <si>
    <t>Submission</t>
  </si>
  <si>
    <t>Submission can send query to each DBMS</t>
  </si>
  <si>
    <t>generate meaningful query afer check semantic error</t>
  </si>
  <si>
    <t>Framework should analysis query result</t>
  </si>
  <si>
    <t>Monitoring</t>
  </si>
  <si>
    <t>Submission can receive query result from each DBMS</t>
  </si>
  <si>
    <t>unify interface each DBMS using DAO pattern</t>
  </si>
  <si>
    <t>Framework should record the analyzed information from query result to log file</t>
  </si>
  <si>
    <t>Log file 
(No of queries generated / successfully executed / aborted ,No of syntactic errors)</t>
  </si>
  <si>
    <t>Submission can receive Domain information</t>
  </si>
  <si>
    <t>Provide two way of comparison, depending on size of result
(usring List, DBMS)</t>
  </si>
  <si>
    <t>Framework should provide safety testing environment</t>
  </si>
  <si>
    <t>Monitoring can compare the query results from each DBMS</t>
  </si>
  <si>
    <t>Calculate the statistical information with the compared result set and write  it to log file</t>
  </si>
  <si>
    <t xml:space="preserve">Monitoring can record the analysed information into log file </t>
  </si>
  <si>
    <t>QFD CHART
LEVEL 1</t>
  </si>
  <si>
    <t>y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</si>
  <si>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</si>
  <si>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</si>
  <si>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</si>
  <si>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</si>
  <si>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</si>
  <si>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</si>
  <si>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</si>
  <si>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</si>
  <si>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</si>
  <si>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</si>
  <si>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</si>
  <si>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</si>
  <si>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</si>
  <si>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</si>
  <si>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</si>
  <si>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h</t>
  </si>
  <si>
    <t>g</t>
  </si>
  <si>
    <t>f</t>
  </si>
  <si>
    <t>e</t>
  </si>
  <si>
    <t>d</t>
  </si>
  <si>
    <t>c</t>
  </si>
  <si>
    <t>×</t>
  </si>
  <si>
    <t>b</t>
  </si>
  <si>
    <t>¤</t>
  </si>
  <si>
    <t>a</t>
  </si>
  <si>
    <t>z</t>
  </si>
  <si>
    <t>Customer Needs
(WHAT)</t>
  </si>
  <si>
    <t>Imp Rating 1-5 Scale
(1-Least)</t>
  </si>
  <si>
    <t>Requirement Specifications (HOW)</t>
  </si>
  <si>
    <t>Criticality</t>
  </si>
  <si>
    <t>Customer Perception</t>
  </si>
  <si>
    <t>Com BM1</t>
  </si>
  <si>
    <t>Com BM2</t>
  </si>
  <si>
    <t>Com BM3</t>
  </si>
  <si>
    <t>Com BM4</t>
  </si>
  <si>
    <t>Our Product</t>
  </si>
  <si>
    <t>H</t>
  </si>
  <si>
    <t>M</t>
  </si>
  <si>
    <t>L</t>
  </si>
  <si>
    <t>Rate on 1-5 Scale (5-Best)</t>
  </si>
  <si>
    <t>Overall CTQs</t>
  </si>
  <si>
    <t>Technical BM1</t>
  </si>
  <si>
    <t>Technical BM2</t>
  </si>
  <si>
    <t>Technical BM3</t>
  </si>
  <si>
    <t>Our Product Reqrmnt Specs</t>
  </si>
  <si>
    <t>QFD CHART
LEVEL 2</t>
  </si>
  <si>
    <t>¡</t>
  </si>
  <si>
    <t>Requirement Specifications
(WHAT)</t>
  </si>
  <si>
    <t>Functional Specifications (HOW)</t>
  </si>
  <si>
    <t>Our Product Functional Specs</t>
  </si>
  <si>
    <t>QFD CHART
LEVEL 3</t>
  </si>
  <si>
    <t>Functional Specifications
(WHAT)</t>
  </si>
  <si>
    <t>Design Specifications (HOW)</t>
  </si>
  <si>
    <t>Our Product Design Specs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</si>
</sst>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\-MMM\-YY"/>
  </numFmts>
  <fonts count="19">
    <font>
      <sz val="10"/>
      <name val="Lohit Hindi"/>
      <family val="2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20"/>
      <color indexed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24"/>
      <name val="Tahoma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sz val="10"/>
      <name val="Wingdings"/>
      <family val="0"/>
    </font>
    <font>
      <b/>
      <sz val="12"/>
      <color indexed="13"/>
      <name val="Arial"/>
      <family val="2"/>
    </font>
    <font>
      <b/>
      <sz val="12"/>
      <color indexed="63"/>
      <name val="Arial"/>
      <family val="2"/>
    </font>
    <font>
      <b/>
      <sz val="10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0">
    <xf numFmtId="164" fontId="1" fillId="0" borderId="0" xfId="0" applyAlignment="1">
      <alignment/>
    </xf>
    <xf numFmtId="164" fontId="1" fillId="0" borderId="0" xfId="0" applyFont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4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/>
    </xf>
    <xf numFmtId="164" fontId="4" fillId="0" borderId="6" xfId="0" applyFont="1" applyBorder="1" applyAlignment="1">
      <alignment horizontal="left"/>
    </xf>
    <xf numFmtId="164" fontId="3" fillId="0" borderId="7" xfId="0" applyFont="1" applyFill="1" applyBorder="1" applyAlignment="1">
      <alignment/>
    </xf>
    <xf numFmtId="165" fontId="4" fillId="0" borderId="8" xfId="0" applyNumberFormat="1" applyFont="1" applyBorder="1" applyAlignment="1">
      <alignment horizontal="left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3" fillId="4" borderId="5" xfId="0" applyFont="1" applyFill="1" applyBorder="1" applyAlignment="1">
      <alignment vertical="center" wrapText="1"/>
    </xf>
    <xf numFmtId="164" fontId="3" fillId="0" borderId="6" xfId="0" applyFont="1" applyBorder="1" applyAlignment="1" applyProtection="1">
      <alignment vertical="center" wrapText="1"/>
      <protection locked="0"/>
    </xf>
    <xf numFmtId="164" fontId="3" fillId="0" borderId="0" xfId="0" applyFont="1" applyAlignment="1">
      <alignment vertical="center" wrapText="1"/>
    </xf>
    <xf numFmtId="164" fontId="3" fillId="4" borderId="9" xfId="0" applyFont="1" applyFill="1" applyBorder="1" applyAlignment="1">
      <alignment vertical="center" wrapText="1"/>
    </xf>
    <xf numFmtId="166" fontId="3" fillId="0" borderId="10" xfId="0" applyNumberFormat="1" applyFont="1" applyBorder="1" applyAlignment="1" applyProtection="1">
      <alignment vertical="center" wrapText="1"/>
      <protection locked="0"/>
    </xf>
    <xf numFmtId="164" fontId="3" fillId="4" borderId="7" xfId="0" applyFont="1" applyFill="1" applyBorder="1" applyAlignment="1">
      <alignment vertical="center" wrapText="1"/>
    </xf>
    <xf numFmtId="166" fontId="3" fillId="0" borderId="8" xfId="0" applyNumberFormat="1" applyFont="1" applyBorder="1" applyAlignment="1" applyProtection="1">
      <alignment vertical="center" wrapText="1"/>
      <protection locked="0"/>
    </xf>
    <xf numFmtId="164" fontId="3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164" fontId="6" fillId="5" borderId="11" xfId="0" applyFont="1" applyFill="1" applyBorder="1" applyAlignment="1">
      <alignment vertical="center" wrapText="1"/>
    </xf>
    <xf numFmtId="164" fontId="7" fillId="5" borderId="12" xfId="0" applyFont="1" applyFill="1" applyBorder="1" applyAlignment="1">
      <alignment horizontal="left" vertical="center" wrapText="1"/>
    </xf>
    <xf numFmtId="164" fontId="6" fillId="6" borderId="11" xfId="0" applyFont="1" applyFill="1" applyBorder="1" applyAlignment="1">
      <alignment vertical="center" wrapText="1"/>
    </xf>
    <xf numFmtId="164" fontId="7" fillId="6" borderId="12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 vertical="center" wrapText="1"/>
    </xf>
    <xf numFmtId="164" fontId="3" fillId="7" borderId="5" xfId="0" applyFont="1" applyFill="1" applyBorder="1" applyAlignment="1">
      <alignment horizontal="center" vertical="center" wrapText="1"/>
    </xf>
    <xf numFmtId="164" fontId="3" fillId="7" borderId="13" xfId="0" applyFont="1" applyFill="1" applyBorder="1" applyAlignment="1">
      <alignment horizontal="center" vertical="center" wrapText="1"/>
    </xf>
    <xf numFmtId="164" fontId="3" fillId="7" borderId="6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8" borderId="7" xfId="0" applyFont="1" applyFill="1" applyBorder="1" applyAlignment="1">
      <alignment horizontal="center" vertical="center" wrapText="1"/>
    </xf>
    <xf numFmtId="164" fontId="3" fillId="8" borderId="14" xfId="0" applyFont="1" applyFill="1" applyBorder="1" applyAlignment="1">
      <alignment horizontal="center" vertical="center" wrapText="1"/>
    </xf>
    <xf numFmtId="164" fontId="3" fillId="8" borderId="8" xfId="0" applyFont="1" applyFill="1" applyBorder="1" applyAlignment="1">
      <alignment horizontal="center" vertical="center" wrapText="1"/>
    </xf>
    <xf numFmtId="164" fontId="1" fillId="0" borderId="9" xfId="0" applyFont="1" applyBorder="1" applyAlignment="1" applyProtection="1">
      <alignment vertical="center" wrapText="1"/>
      <protection locked="0"/>
    </xf>
    <xf numFmtId="164" fontId="1" fillId="0" borderId="15" xfId="0" applyFont="1" applyBorder="1" applyAlignment="1" applyProtection="1">
      <alignment vertical="center" wrapText="1"/>
      <protection locked="0"/>
    </xf>
    <xf numFmtId="164" fontId="1" fillId="0" borderId="6" xfId="0" applyFont="1" applyBorder="1" applyAlignment="1" applyProtection="1">
      <alignment vertical="center" wrapText="1"/>
      <protection locked="0"/>
    </xf>
    <xf numFmtId="164" fontId="1" fillId="0" borderId="10" xfId="0" applyFont="1" applyBorder="1" applyAlignment="1" applyProtection="1">
      <alignment vertical="center" wrapText="1"/>
      <protection locked="0"/>
    </xf>
    <xf numFmtId="164" fontId="1" fillId="0" borderId="7" xfId="0" applyFont="1" applyBorder="1" applyAlignment="1" applyProtection="1">
      <alignment vertical="center" wrapText="1"/>
      <protection locked="0"/>
    </xf>
    <xf numFmtId="164" fontId="1" fillId="0" borderId="14" xfId="0" applyFont="1" applyBorder="1" applyAlignment="1" applyProtection="1">
      <alignment vertical="center" wrapText="1"/>
      <protection locked="0"/>
    </xf>
    <xf numFmtId="164" fontId="1" fillId="0" borderId="8" xfId="0" applyFont="1" applyBorder="1" applyAlignment="1" applyProtection="1">
      <alignment vertical="center" wrapText="1"/>
      <protection locked="0"/>
    </xf>
    <xf numFmtId="164" fontId="1" fillId="0" borderId="0" xfId="0" applyFont="1" applyAlignment="1" applyProtection="1">
      <alignment vertical="center" wrapText="1"/>
      <protection/>
    </xf>
    <xf numFmtId="164" fontId="1" fillId="0" borderId="0" xfId="0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4" fontId="10" fillId="9" borderId="1" xfId="0" applyFont="1" applyFill="1" applyBorder="1" applyAlignment="1" applyProtection="1">
      <alignment horizontal="center" vertical="center" wrapText="1"/>
      <protection/>
    </xf>
    <xf numFmtId="164" fontId="1" fillId="10" borderId="5" xfId="0" applyFont="1" applyFill="1" applyBorder="1" applyAlignment="1" applyProtection="1">
      <alignment horizontal="center" vertical="center" wrapText="1"/>
      <protection/>
    </xf>
    <xf numFmtId="164" fontId="1" fillId="10" borderId="13" xfId="0" applyFont="1" applyFill="1" applyBorder="1" applyAlignment="1" applyProtection="1">
      <alignment horizontal="center" vertical="center" wrapText="1"/>
      <protection/>
    </xf>
    <xf numFmtId="164" fontId="11" fillId="10" borderId="13" xfId="0" applyFont="1" applyFill="1" applyBorder="1" applyAlignment="1" applyProtection="1">
      <alignment horizontal="center" vertical="center" wrapText="1"/>
      <protection/>
    </xf>
    <xf numFmtId="164" fontId="1" fillId="0" borderId="6" xfId="0" applyFont="1" applyFill="1" applyBorder="1" applyAlignment="1" applyProtection="1">
      <alignment horizontal="center" vertical="center" wrapText="1"/>
      <protection locked="0"/>
    </xf>
    <xf numFmtId="164" fontId="9" fillId="0" borderId="0" xfId="0" applyFont="1" applyFill="1" applyAlignment="1" applyProtection="1">
      <alignment horizontal="center" vertical="center" wrapText="1"/>
      <protection/>
    </xf>
    <xf numFmtId="164" fontId="1" fillId="0" borderId="0" xfId="0" applyFont="1" applyFill="1" applyAlignment="1" applyProtection="1">
      <alignment horizontal="center" vertical="center" wrapText="1"/>
      <protection/>
    </xf>
    <xf numFmtId="164" fontId="3" fillId="0" borderId="0" xfId="0" applyFont="1" applyFill="1" applyAlignment="1" applyProtection="1">
      <alignment horizontal="center" vertical="center" wrapText="1"/>
      <protection/>
    </xf>
    <xf numFmtId="164" fontId="1" fillId="0" borderId="0" xfId="0" applyFont="1" applyFill="1" applyAlignment="1" applyProtection="1">
      <alignment vertical="center" wrapText="1"/>
      <protection/>
    </xf>
    <xf numFmtId="164" fontId="1" fillId="10" borderId="9" xfId="0" applyFont="1" applyFill="1" applyBorder="1" applyAlignment="1" applyProtection="1">
      <alignment horizontal="center" vertical="center" wrapText="1"/>
      <protection/>
    </xf>
    <xf numFmtId="164" fontId="1" fillId="10" borderId="15" xfId="0" applyFont="1" applyFill="1" applyBorder="1" applyAlignment="1" applyProtection="1">
      <alignment horizontal="center" vertical="center" wrapText="1"/>
      <protection/>
    </xf>
    <xf numFmtId="164" fontId="11" fillId="10" borderId="15" xfId="0" applyFont="1" applyFill="1" applyBorder="1" applyAlignment="1" applyProtection="1">
      <alignment horizontal="center" vertical="center" wrapText="1"/>
      <protection/>
    </xf>
    <xf numFmtId="164" fontId="1" fillId="0" borderId="15" xfId="0" applyFont="1" applyFill="1" applyBorder="1" applyAlignment="1" applyProtection="1">
      <alignment horizontal="center" vertical="center" wrapText="1"/>
      <protection locked="0"/>
    </xf>
    <xf numFmtId="164" fontId="1" fillId="0" borderId="10" xfId="0" applyFont="1" applyFill="1" applyBorder="1" applyAlignment="1" applyProtection="1">
      <alignment horizontal="center" vertical="center" wrapText="1"/>
      <protection locked="0"/>
    </xf>
    <xf numFmtId="166" fontId="12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5" borderId="1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Alignment="1" applyProtection="1">
      <alignment horizontal="center" vertical="center" wrapText="1"/>
      <protection/>
    </xf>
    <xf numFmtId="164" fontId="15" fillId="0" borderId="16" xfId="0" applyFont="1" applyFill="1" applyBorder="1" applyAlignment="1" applyProtection="1">
      <alignment horizontal="center" vertical="center" wrapText="1"/>
      <protection locked="0"/>
    </xf>
    <xf numFmtId="164" fontId="11" fillId="10" borderId="17" xfId="0" applyFont="1" applyFill="1" applyBorder="1" applyAlignment="1" applyProtection="1">
      <alignment horizontal="center" vertical="center" wrapText="1"/>
      <protection/>
    </xf>
    <xf numFmtId="164" fontId="1" fillId="0" borderId="16" xfId="0" applyFont="1" applyFill="1" applyBorder="1" applyAlignment="1" applyProtection="1">
      <alignment horizontal="center" vertical="center" wrapText="1"/>
      <protection locked="0"/>
    </xf>
    <xf numFmtId="164" fontId="1" fillId="0" borderId="18" xfId="0" applyFont="1" applyFill="1" applyBorder="1" applyAlignment="1" applyProtection="1">
      <alignment horizontal="center" vertical="center" wrapText="1"/>
      <protection locked="0"/>
    </xf>
    <xf numFmtId="164" fontId="14" fillId="0" borderId="0" xfId="0" applyFont="1" applyAlignment="1" applyProtection="1">
      <alignment horizontal="center" vertical="center" wrapText="1"/>
      <protection/>
    </xf>
    <xf numFmtId="164" fontId="11" fillId="10" borderId="11" xfId="0" applyFont="1" applyFill="1" applyBorder="1" applyAlignment="1" applyProtection="1">
      <alignment horizontal="center" vertical="center" wrapText="1"/>
      <protection/>
    </xf>
    <xf numFmtId="164" fontId="11" fillId="10" borderId="19" xfId="0" applyFont="1" applyFill="1" applyBorder="1" applyAlignment="1" applyProtection="1">
      <alignment horizontal="center" vertical="center" wrapText="1"/>
      <protection/>
    </xf>
    <xf numFmtId="164" fontId="11" fillId="10" borderId="12" xfId="0" applyFont="1" applyFill="1" applyBorder="1" applyAlignment="1" applyProtection="1">
      <alignment horizontal="center" vertical="center" wrapText="1"/>
      <protection/>
    </xf>
    <xf numFmtId="164" fontId="11" fillId="0" borderId="0" xfId="0" applyFont="1" applyFill="1" applyAlignment="1" applyProtection="1">
      <alignment horizontal="center" vertical="center" wrapText="1"/>
      <protection/>
    </xf>
    <xf numFmtId="164" fontId="9" fillId="4" borderId="11" xfId="0" applyFont="1" applyFill="1" applyBorder="1" applyAlignment="1" applyProtection="1">
      <alignment horizontal="center" vertical="center" wrapText="1"/>
      <protection/>
    </xf>
    <xf numFmtId="164" fontId="3" fillId="4" borderId="12" xfId="0" applyFont="1" applyFill="1" applyBorder="1" applyAlignment="1" applyProtection="1">
      <alignment horizontal="center" vertical="center" wrapText="1"/>
      <protection/>
    </xf>
    <xf numFmtId="164" fontId="9" fillId="7" borderId="20" xfId="0" applyFont="1" applyFill="1" applyBorder="1" applyAlignment="1" applyProtection="1">
      <alignment horizontal="center" vertical="center" wrapText="1"/>
      <protection/>
    </xf>
    <xf numFmtId="164" fontId="9" fillId="2" borderId="1" xfId="0" applyFont="1" applyFill="1" applyBorder="1" applyAlignment="1" applyProtection="1">
      <alignment horizontal="center" vertical="center" textRotation="90" wrapText="1"/>
      <protection/>
    </xf>
    <xf numFmtId="164" fontId="9" fillId="11" borderId="1" xfId="0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1" fillId="6" borderId="21" xfId="0" applyFont="1" applyFill="1" applyBorder="1" applyAlignment="1" applyProtection="1">
      <alignment horizontal="center" vertical="center" textRotation="90" wrapText="1"/>
      <protection/>
    </xf>
    <xf numFmtId="164" fontId="1" fillId="6" borderId="19" xfId="0" applyFont="1" applyFill="1" applyBorder="1" applyAlignment="1" applyProtection="1">
      <alignment horizontal="center" vertical="center" textRotation="90" wrapText="1"/>
      <protection/>
    </xf>
    <xf numFmtId="164" fontId="3" fillId="4" borderId="22" xfId="0" applyFont="1" applyFill="1" applyBorder="1" applyAlignment="1" applyProtection="1">
      <alignment horizontal="center" vertical="center" textRotation="90" wrapText="1"/>
      <protection/>
    </xf>
    <xf numFmtId="164" fontId="3" fillId="4" borderId="23" xfId="0" applyFont="1" applyFill="1" applyBorder="1" applyAlignment="1" applyProtection="1">
      <alignment horizontal="center" vertical="center" textRotation="90" wrapText="1"/>
      <protection/>
    </xf>
    <xf numFmtId="164" fontId="3" fillId="4" borderId="24" xfId="0" applyFont="1" applyFill="1" applyBorder="1" applyAlignment="1" applyProtection="1">
      <alignment horizontal="center" vertical="center" textRotation="90" wrapText="1"/>
      <protection/>
    </xf>
    <xf numFmtId="164" fontId="3" fillId="4" borderId="25" xfId="0" applyFont="1" applyFill="1" applyBorder="1" applyAlignment="1" applyProtection="1">
      <alignment horizontal="center" vertical="center" textRotation="90" wrapText="1"/>
      <protection/>
    </xf>
    <xf numFmtId="164" fontId="1" fillId="0" borderId="0" xfId="0" applyFont="1" applyAlignment="1" applyProtection="1">
      <alignment horizontal="center" vertical="center" textRotation="90" wrapText="1"/>
      <protection/>
    </xf>
    <xf numFmtId="164" fontId="3" fillId="0" borderId="26" xfId="0" applyFont="1" applyBorder="1" applyAlignment="1" applyProtection="1">
      <alignment horizontal="center" vertical="center" wrapText="1"/>
      <protection locked="0"/>
    </xf>
    <xf numFmtId="164" fontId="3" fillId="0" borderId="13" xfId="0" applyFont="1" applyBorder="1" applyAlignment="1" applyProtection="1">
      <alignment horizontal="center" vertical="center" wrapText="1"/>
      <protection locked="0"/>
    </xf>
    <xf numFmtId="164" fontId="3" fillId="0" borderId="6" xfId="0" applyFont="1" applyBorder="1" applyAlignment="1" applyProtection="1">
      <alignment horizontal="center" vertical="center" wrapText="1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/>
    </xf>
    <xf numFmtId="164" fontId="1" fillId="5" borderId="27" xfId="0" applyFont="1" applyFill="1" applyBorder="1" applyAlignment="1" applyProtection="1">
      <alignment horizontal="left" vertical="center" wrapText="1"/>
      <protection/>
    </xf>
    <xf numFmtId="164" fontId="3" fillId="0" borderId="28" xfId="0" applyFont="1" applyBorder="1" applyAlignment="1" applyProtection="1">
      <alignment horizontal="center" vertical="center" wrapText="1"/>
      <protection locked="0"/>
    </xf>
    <xf numFmtId="164" fontId="1" fillId="0" borderId="5" xfId="0" applyFont="1" applyBorder="1" applyAlignment="1" applyProtection="1">
      <alignment horizontal="center" vertical="center" wrapText="1"/>
      <protection locked="0"/>
    </xf>
    <xf numFmtId="164" fontId="1" fillId="0" borderId="13" xfId="0" applyFont="1" applyBorder="1" applyAlignment="1" applyProtection="1">
      <alignment horizontal="center" vertical="center" wrapText="1"/>
      <protection locked="0"/>
    </xf>
    <xf numFmtId="164" fontId="1" fillId="0" borderId="6" xfId="0" applyFont="1" applyBorder="1" applyAlignment="1" applyProtection="1">
      <alignment horizontal="center" vertical="center" wrapText="1"/>
      <protection locked="0"/>
    </xf>
    <xf numFmtId="164" fontId="9" fillId="2" borderId="29" xfId="0" applyFont="1" applyFill="1" applyBorder="1" applyAlignment="1" applyProtection="1">
      <alignment horizontal="center" vertical="center" wrapText="1"/>
      <protection/>
    </xf>
    <xf numFmtId="164" fontId="1" fillId="0" borderId="26" xfId="0" applyFont="1" applyBorder="1" applyAlignment="1" applyProtection="1">
      <alignment horizontal="center" vertical="center" wrapText="1"/>
      <protection locked="0"/>
    </xf>
    <xf numFmtId="164" fontId="1" fillId="0" borderId="30" xfId="0" applyFont="1" applyBorder="1" applyAlignment="1" applyProtection="1">
      <alignment horizontal="center" vertical="center" wrapText="1"/>
      <protection locked="0"/>
    </xf>
    <xf numFmtId="164" fontId="3" fillId="0" borderId="29" xfId="0" applyFont="1" applyBorder="1" applyAlignment="1" applyProtection="1">
      <alignment horizontal="center" vertical="center" wrapText="1"/>
      <protection locked="0"/>
    </xf>
    <xf numFmtId="164" fontId="1" fillId="5" borderId="9" xfId="0" applyFont="1" applyFill="1" applyBorder="1" applyAlignment="1" applyProtection="1">
      <alignment horizontal="left" vertical="center" wrapText="1"/>
      <protection/>
    </xf>
    <xf numFmtId="164" fontId="3" fillId="0" borderId="10" xfId="0" applyFont="1" applyBorder="1" applyAlignment="1" applyProtection="1">
      <alignment horizontal="center" vertical="center" wrapText="1"/>
      <protection locked="0"/>
    </xf>
    <xf numFmtId="164" fontId="1" fillId="0" borderId="9" xfId="0" applyFont="1" applyBorder="1" applyAlignment="1" applyProtection="1">
      <alignment horizontal="center" vertical="center" wrapText="1"/>
      <protection locked="0"/>
    </xf>
    <xf numFmtId="164" fontId="1" fillId="0" borderId="15" xfId="0" applyFont="1" applyBorder="1" applyAlignment="1" applyProtection="1">
      <alignment horizontal="center" vertical="center" wrapText="1"/>
      <protection locked="0"/>
    </xf>
    <xf numFmtId="164" fontId="1" fillId="0" borderId="10" xfId="0" applyFont="1" applyBorder="1" applyAlignment="1" applyProtection="1">
      <alignment horizontal="center" vertical="center" wrapText="1"/>
      <protection locked="0"/>
    </xf>
    <xf numFmtId="164" fontId="9" fillId="2" borderId="31" xfId="0" applyFont="1" applyFill="1" applyBorder="1" applyAlignment="1" applyProtection="1">
      <alignment horizontal="center" vertical="center" wrapText="1"/>
      <protection/>
    </xf>
    <xf numFmtId="164" fontId="1" fillId="0" borderId="32" xfId="0" applyFont="1" applyBorder="1" applyAlignment="1" applyProtection="1">
      <alignment horizontal="center" vertical="center" wrapText="1"/>
      <protection locked="0"/>
    </xf>
    <xf numFmtId="164" fontId="1" fillId="0" borderId="33" xfId="0" applyFont="1" applyBorder="1" applyAlignment="1" applyProtection="1">
      <alignment horizontal="center" vertical="center" wrapText="1"/>
      <protection locked="0"/>
    </xf>
    <xf numFmtId="164" fontId="3" fillId="0" borderId="31" xfId="0" applyFont="1" applyBorder="1" applyAlignment="1" applyProtection="1">
      <alignment horizontal="center" vertical="center" wrapText="1"/>
      <protection locked="0"/>
    </xf>
    <xf numFmtId="164" fontId="9" fillId="2" borderId="11" xfId="0" applyFont="1" applyFill="1" applyBorder="1" applyAlignment="1" applyProtection="1">
      <alignment horizontal="left" vertical="center" wrapText="1"/>
      <protection/>
    </xf>
    <xf numFmtId="164" fontId="16" fillId="2" borderId="12" xfId="0" applyFont="1" applyFill="1" applyBorder="1" applyAlignment="1" applyProtection="1">
      <alignment horizontal="center" vertical="center" wrapText="1"/>
      <protection/>
    </xf>
    <xf numFmtId="164" fontId="9" fillId="2" borderId="11" xfId="0" applyFont="1" applyFill="1" applyBorder="1" applyAlignment="1" applyProtection="1">
      <alignment horizontal="center" vertical="center" wrapText="1"/>
      <protection/>
    </xf>
    <xf numFmtId="164" fontId="9" fillId="2" borderId="19" xfId="0" applyFont="1" applyFill="1" applyBorder="1" applyAlignment="1" applyProtection="1">
      <alignment horizontal="center" vertical="center" wrapText="1"/>
      <protection/>
    </xf>
    <xf numFmtId="164" fontId="9" fillId="2" borderId="34" xfId="0" applyFont="1" applyFill="1" applyBorder="1" applyAlignment="1" applyProtection="1">
      <alignment horizontal="center" vertical="center" wrapText="1"/>
      <protection/>
    </xf>
    <xf numFmtId="164" fontId="17" fillId="10" borderId="1" xfId="0" applyFont="1" applyFill="1" applyBorder="1" applyAlignment="1" applyProtection="1">
      <alignment horizontal="center" vertical="center" wrapText="1"/>
      <protection/>
    </xf>
    <xf numFmtId="164" fontId="9" fillId="2" borderId="21" xfId="0" applyFont="1" applyFill="1" applyBorder="1" applyAlignment="1" applyProtection="1">
      <alignment horizontal="center" vertical="center" wrapText="1"/>
      <protection/>
    </xf>
    <xf numFmtId="164" fontId="9" fillId="2" borderId="35" xfId="0" applyFont="1" applyFill="1" applyBorder="1" applyAlignment="1" applyProtection="1">
      <alignment horizontal="center" vertical="center" wrapText="1"/>
      <protection/>
    </xf>
    <xf numFmtId="164" fontId="9" fillId="2" borderId="1" xfId="0" applyFont="1" applyFill="1" applyBorder="1" applyAlignment="1" applyProtection="1">
      <alignment horizontal="center" vertical="center" wrapText="1"/>
      <protection/>
    </xf>
    <xf numFmtId="164" fontId="3" fillId="4" borderId="29" xfId="0" applyFont="1" applyFill="1" applyBorder="1" applyAlignment="1" applyProtection="1">
      <alignment horizontal="left" vertical="center" wrapText="1"/>
      <protection/>
    </xf>
    <xf numFmtId="164" fontId="1" fillId="0" borderId="27" xfId="0" applyFont="1" applyBorder="1" applyAlignment="1" applyProtection="1">
      <alignment horizontal="center" vertical="center" wrapText="1"/>
      <protection locked="0"/>
    </xf>
    <xf numFmtId="164" fontId="1" fillId="0" borderId="36" xfId="0" applyFont="1" applyBorder="1" applyAlignment="1" applyProtection="1">
      <alignment horizontal="center" vertical="center" wrapText="1"/>
      <protection locked="0"/>
    </xf>
    <xf numFmtId="164" fontId="1" fillId="0" borderId="28" xfId="0" applyFont="1" applyBorder="1" applyAlignment="1" applyProtection="1">
      <alignment horizontal="center" vertical="center"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1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Border="1" applyAlignment="1" applyProtection="1">
      <alignment horizontal="center" vertical="center" wrapText="1"/>
      <protection/>
    </xf>
    <xf numFmtId="164" fontId="3" fillId="4" borderId="31" xfId="0" applyFont="1" applyFill="1" applyBorder="1" applyAlignment="1" applyProtection="1">
      <alignment horizontal="left" vertical="center" wrapText="1"/>
      <protection/>
    </xf>
    <xf numFmtId="164" fontId="3" fillId="4" borderId="37" xfId="0" applyFont="1" applyFill="1" applyBorder="1" applyAlignment="1" applyProtection="1">
      <alignment horizontal="left" vertical="center" wrapText="1"/>
      <protection/>
    </xf>
    <xf numFmtId="164" fontId="1" fillId="0" borderId="17" xfId="0" applyFont="1" applyBorder="1" applyAlignment="1" applyProtection="1">
      <alignment horizontal="center" vertical="center" wrapText="1"/>
      <protection locked="0"/>
    </xf>
    <xf numFmtId="164" fontId="1" fillId="0" borderId="16" xfId="0" applyFont="1" applyBorder="1" applyAlignment="1" applyProtection="1">
      <alignment horizontal="center" vertical="center" wrapText="1"/>
      <protection locked="0"/>
    </xf>
    <xf numFmtId="164" fontId="1" fillId="0" borderId="18" xfId="0" applyFont="1" applyBorder="1" applyAlignment="1" applyProtection="1">
      <alignment horizontal="center" vertical="center" wrapText="1"/>
      <protection locked="0"/>
    </xf>
    <xf numFmtId="164" fontId="3" fillId="4" borderId="1" xfId="0" applyFont="1" applyFill="1" applyBorder="1" applyAlignment="1" applyProtection="1">
      <alignment horizontal="left" vertical="center" wrapText="1"/>
      <protection/>
    </xf>
    <xf numFmtId="164" fontId="3" fillId="0" borderId="11" xfId="0" applyFont="1" applyBorder="1" applyAlignment="1" applyProtection="1">
      <alignment horizontal="center" vertical="center" wrapText="1"/>
      <protection locked="0"/>
    </xf>
    <xf numFmtId="164" fontId="3" fillId="0" borderId="19" xfId="0" applyFont="1" applyBorder="1" applyAlignment="1" applyProtection="1">
      <alignment horizontal="center" vertical="center" wrapText="1"/>
      <protection locked="0"/>
    </xf>
    <xf numFmtId="164" fontId="3" fillId="0" borderId="12" xfId="0" applyFont="1" applyBorder="1" applyAlignment="1" applyProtection="1">
      <alignment horizontal="center" vertical="center" wrapText="1"/>
      <protection locked="0"/>
    </xf>
    <xf numFmtId="164" fontId="15" fillId="0" borderId="15" xfId="0" applyFont="1" applyFill="1" applyBorder="1" applyAlignment="1" applyProtection="1">
      <alignment horizontal="center" vertical="center" wrapText="1"/>
      <protection locked="0"/>
    </xf>
    <xf numFmtId="164" fontId="1" fillId="6" borderId="21" xfId="0" applyFont="1" applyFill="1" applyBorder="1" applyAlignment="1" applyProtection="1">
      <alignment vertical="center" textRotation="90" wrapText="1"/>
      <protection/>
    </xf>
    <xf numFmtId="164" fontId="1" fillId="6" borderId="19" xfId="0" applyFont="1" applyFill="1" applyBorder="1" applyAlignment="1" applyProtection="1">
      <alignment vertical="center" textRotation="90" wrapText="1"/>
      <protection/>
    </xf>
    <xf numFmtId="164" fontId="1" fillId="6" borderId="19" xfId="0" applyFont="1" applyFill="1" applyBorder="1" applyAlignment="1" applyProtection="1">
      <alignment horizontal="right" vertical="center" textRotation="90" wrapText="1"/>
      <protection/>
    </xf>
    <xf numFmtId="164" fontId="1" fillId="10" borderId="16" xfId="0" applyFont="1" applyFill="1" applyBorder="1" applyAlignment="1" applyProtection="1">
      <alignment horizontal="center" vertical="center" wrapText="1"/>
      <protection/>
    </xf>
    <xf numFmtId="164" fontId="1" fillId="10" borderId="33" xfId="0" applyFont="1" applyFill="1" applyBorder="1" applyAlignment="1" applyProtection="1">
      <alignment horizontal="center" vertical="center" wrapText="1"/>
      <protection/>
    </xf>
    <xf numFmtId="164" fontId="1" fillId="10" borderId="32" xfId="0" applyFont="1" applyFill="1" applyBorder="1" applyAlignment="1" applyProtection="1">
      <alignment horizontal="center" vertical="center" wrapText="1"/>
      <protection/>
    </xf>
    <xf numFmtId="164" fontId="1" fillId="10" borderId="36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00"/>
      </font>
      <fill>
        <patternFill patternType="solid">
          <fgColor rgb="FF0066CC"/>
          <bgColor rgb="FF3366FF"/>
        </patternFill>
      </fill>
      <border/>
    </dxf>
    <dxf>
      <font>
        <b/>
        <i val="0"/>
        <color rgb="FFFFFF00"/>
      </font>
      <fill>
        <patternFill patternType="solid">
          <fgColor rgb="FF0000FF"/>
          <bgColor rgb="FF0000FF"/>
        </patternFill>
      </fill>
      <border/>
    </dxf>
    <dxf>
      <font>
        <b/>
        <i val="0"/>
        <color rgb="FF000080"/>
      </font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19050</xdr:rowOff>
    </xdr:from>
    <xdr:to>
      <xdr:col>2</xdr:col>
      <xdr:colOff>400050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9050"/>
          <a:ext cx="8096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="80" zoomScaleNormal="80" workbookViewId="0" topLeftCell="A1">
      <selection activeCell="J8" sqref="J8"/>
    </sheetView>
  </sheetViews>
  <sheetFormatPr defaultColWidth="8.00390625" defaultRowHeight="12.75"/>
  <cols>
    <col min="1" max="4" width="27.75390625" style="1" customWidth="1"/>
    <col min="5" max="16384" width="8.25390625" style="1" customWidth="1"/>
  </cols>
  <sheetData>
    <row r="1" spans="1:4" s="3" customFormat="1" ht="155.25" customHeight="1">
      <c r="A1" s="2" t="s">
        <v>0</v>
      </c>
      <c r="B1" s="2"/>
      <c r="C1" s="2"/>
      <c r="D1" s="2"/>
    </row>
    <row r="2" spans="1:4" s="3" customFormat="1" ht="18" customHeight="1">
      <c r="A2" s="4"/>
      <c r="B2" s="5"/>
      <c r="C2" s="5"/>
      <c r="D2" s="6"/>
    </row>
    <row r="3" spans="1:4" s="3" customFormat="1" ht="16.5" customHeight="1">
      <c r="A3" s="7" t="s">
        <v>1</v>
      </c>
      <c r="B3" s="8" t="s">
        <v>2</v>
      </c>
      <c r="C3" s="5"/>
      <c r="D3" s="6"/>
    </row>
    <row r="4" spans="1:4" s="3" customFormat="1" ht="16.5" customHeight="1">
      <c r="A4" s="9" t="s">
        <v>3</v>
      </c>
      <c r="B4" s="10">
        <v>2</v>
      </c>
      <c r="C4" s="5"/>
      <c r="D4" s="6"/>
    </row>
    <row r="5" spans="1:4" s="3" customFormat="1" ht="17.25" customHeight="1">
      <c r="A5" s="11"/>
      <c r="B5" s="12"/>
      <c r="C5" s="12"/>
      <c r="D5" s="13"/>
    </row>
    <row r="6" spans="1:4" s="16" customFormat="1" ht="14.25">
      <c r="A6" s="14" t="s">
        <v>4</v>
      </c>
      <c r="B6" s="15" t="s">
        <v>5</v>
      </c>
      <c r="C6" s="14" t="s">
        <v>6</v>
      </c>
      <c r="D6" s="15" t="s">
        <v>7</v>
      </c>
    </row>
    <row r="7" spans="1:4" s="16" customFormat="1" ht="14.25">
      <c r="A7" s="17" t="s">
        <v>8</v>
      </c>
      <c r="B7" s="18">
        <v>39986</v>
      </c>
      <c r="C7" s="17" t="s">
        <v>9</v>
      </c>
      <c r="D7" s="18">
        <v>40138</v>
      </c>
    </row>
    <row r="8" spans="1:4" s="16" customFormat="1" ht="14.25">
      <c r="A8" s="19" t="s">
        <v>10</v>
      </c>
      <c r="B8" s="20">
        <v>40070</v>
      </c>
      <c r="C8" s="19" t="s">
        <v>11</v>
      </c>
      <c r="D8" s="20">
        <v>40072</v>
      </c>
    </row>
    <row r="9" spans="1:4" s="16" customFormat="1" ht="6" customHeight="1">
      <c r="A9" s="21"/>
      <c r="B9" s="21"/>
      <c r="C9" s="21"/>
      <c r="D9" s="22"/>
    </row>
    <row r="10" spans="1:4" s="16" customFormat="1" ht="210.75" customHeight="1">
      <c r="A10" s="23" t="s">
        <v>12</v>
      </c>
      <c r="B10" s="24" t="s">
        <v>13</v>
      </c>
      <c r="C10" s="24"/>
      <c r="D10" s="24"/>
    </row>
    <row r="11" spans="1:4" s="16" customFormat="1" ht="90.75" customHeight="1">
      <c r="A11" s="25" t="s">
        <v>14</v>
      </c>
      <c r="B11" s="26" t="s">
        <v>15</v>
      </c>
      <c r="C11" s="26"/>
      <c r="D11" s="26"/>
    </row>
    <row r="12" spans="1:4" ht="6" customHeight="1">
      <c r="A12" s="27"/>
      <c r="B12" s="27"/>
      <c r="C12" s="27"/>
      <c r="D12" s="27"/>
    </row>
    <row r="13" spans="1:4" s="31" customFormat="1" ht="26.25">
      <c r="A13" s="28" t="s">
        <v>16</v>
      </c>
      <c r="B13" s="29" t="s">
        <v>17</v>
      </c>
      <c r="C13" s="29" t="s">
        <v>18</v>
      </c>
      <c r="D13" s="30" t="s">
        <v>19</v>
      </c>
    </row>
    <row r="14" spans="1:4" s="31" customFormat="1" ht="14.25">
      <c r="A14" s="32" t="s">
        <v>20</v>
      </c>
      <c r="B14" s="33" t="s">
        <v>21</v>
      </c>
      <c r="C14" s="33" t="s">
        <v>22</v>
      </c>
      <c r="D14" s="34" t="s">
        <v>23</v>
      </c>
    </row>
    <row r="15" spans="1:4" ht="26.25">
      <c r="A15" s="35" t="s">
        <v>24</v>
      </c>
      <c r="B15" s="36" t="s">
        <v>25</v>
      </c>
      <c r="C15" s="36" t="s">
        <v>26</v>
      </c>
      <c r="D15" s="37" t="s">
        <v>27</v>
      </c>
    </row>
    <row r="16" spans="1:4" ht="26.25">
      <c r="A16" s="35" t="s">
        <v>28</v>
      </c>
      <c r="B16" s="36" t="s">
        <v>29</v>
      </c>
      <c r="C16" s="36" t="s">
        <v>30</v>
      </c>
      <c r="D16" s="38" t="s">
        <v>31</v>
      </c>
    </row>
    <row r="17" spans="1:4" ht="26.25">
      <c r="A17" s="35" t="s">
        <v>32</v>
      </c>
      <c r="B17" s="36" t="s">
        <v>33</v>
      </c>
      <c r="C17" s="36" t="s">
        <v>34</v>
      </c>
      <c r="D17" s="38" t="s">
        <v>35</v>
      </c>
    </row>
    <row r="18" spans="1:4" ht="39">
      <c r="A18" s="35" t="s">
        <v>36</v>
      </c>
      <c r="B18" s="36" t="s">
        <v>37</v>
      </c>
      <c r="C18" s="36" t="s">
        <v>38</v>
      </c>
      <c r="D18" s="38" t="s">
        <v>39</v>
      </c>
    </row>
    <row r="19" spans="1:4" ht="26.25">
      <c r="A19" s="35" t="s">
        <v>40</v>
      </c>
      <c r="B19" s="36" t="s">
        <v>41</v>
      </c>
      <c r="C19" s="36" t="s">
        <v>42</v>
      </c>
      <c r="D19" s="38" t="s">
        <v>43</v>
      </c>
    </row>
    <row r="20" spans="1:4" ht="26.25">
      <c r="A20" s="35" t="s">
        <v>44</v>
      </c>
      <c r="B20" s="36" t="s">
        <v>45</v>
      </c>
      <c r="C20" s="36" t="s">
        <v>46</v>
      </c>
      <c r="D20" s="38" t="s">
        <v>47</v>
      </c>
    </row>
    <row r="21" spans="1:4" ht="51.75">
      <c r="A21" s="35" t="s">
        <v>48</v>
      </c>
      <c r="B21" s="36" t="s">
        <v>49</v>
      </c>
      <c r="C21" s="36" t="s">
        <v>50</v>
      </c>
      <c r="D21" s="38" t="s">
        <v>51</v>
      </c>
    </row>
    <row r="22" spans="1:4" ht="39">
      <c r="A22" s="35" t="s">
        <v>52</v>
      </c>
      <c r="B22" s="36"/>
      <c r="C22" s="36" t="s">
        <v>53</v>
      </c>
      <c r="D22" s="38" t="s">
        <v>54</v>
      </c>
    </row>
    <row r="23" spans="1:4" ht="26.25">
      <c r="A23" s="35"/>
      <c r="B23" s="36"/>
      <c r="C23" s="36" t="s">
        <v>55</v>
      </c>
      <c r="D23" s="38"/>
    </row>
    <row r="24" spans="1:4" ht="14.25">
      <c r="A24" s="39"/>
      <c r="B24" s="40"/>
      <c r="C24" s="40"/>
      <c r="D24" s="41"/>
    </row>
  </sheetData>
  <sheetProtection/>
  <mergeCells count="3">
    <mergeCell ref="A1:D1"/>
    <mergeCell ref="B10:D10"/>
    <mergeCell ref="B11:D11"/>
  </mergeCells>
  <printOptions horizontalCentered="1"/>
  <pageMargins left="0.5" right="0.5" top="0.75" bottom="0.5" header="0.25" footer="0.25"/>
  <pageSetup fitToHeight="1" fitToWidth="1" horizontalDpi="300" verticalDpi="300" orientation="landscape" paperSize="9"/>
  <headerFooter alignWithMargins="0">
    <oddHeader>&amp;C&amp;"Tahoma,Bold"&amp;16QFD CHART</oddHeader>
    <oddFooter>&amp;L&amp;"Arial,Regular"&amp;8Select the document classification as per the defined classification in the master list of documents’ for your project &lt;VERY CONFIDENTIAL/CONFIDENTIAL/INTERNALLY RESTRICTED/PUBLIC&gt;&amp;R&amp;"Arial,Regular"&amp;8&amp;P</oddFooter>
  </headerFooter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="80" zoomScaleNormal="80" workbookViewId="0" topLeftCell="A19">
      <selection activeCell="A33" sqref="A33"/>
    </sheetView>
  </sheetViews>
  <sheetFormatPr defaultColWidth="8.00390625" defaultRowHeight="12.75"/>
  <cols>
    <col min="1" max="1" width="20.375" style="42" customWidth="1"/>
    <col min="2" max="2" width="7.00390625" style="43" customWidth="1"/>
    <col min="3" max="9" width="10.125" style="43" customWidth="1"/>
    <col min="10" max="11" width="5.125" style="43" customWidth="1"/>
    <col min="12" max="14" width="10.50390625" style="43" customWidth="1"/>
    <col min="15" max="27" width="5.125" style="43" customWidth="1"/>
    <col min="28" max="28" width="6.00390625" style="44" customWidth="1"/>
    <col min="29" max="32" width="5.125" style="43" customWidth="1"/>
    <col min="33" max="33" width="6.00390625" style="45" customWidth="1"/>
    <col min="34" max="16384" width="8.25390625" style="42" customWidth="1"/>
  </cols>
  <sheetData>
    <row r="1" spans="1:33" s="54" customFormat="1" ht="12.75" customHeight="1">
      <c r="A1" s="46" t="s">
        <v>56</v>
      </c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 t="s">
        <v>57</v>
      </c>
      <c r="AA1" s="50"/>
      <c r="AB1" s="51"/>
      <c r="AC1" s="52"/>
      <c r="AD1" s="52"/>
      <c r="AE1" s="52"/>
      <c r="AF1" s="52"/>
      <c r="AG1" s="53"/>
    </row>
    <row r="2" spans="1:33" s="54" customFormat="1" ht="12.75" customHeight="1">
      <c r="A2" s="46"/>
      <c r="B2" s="46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 t="s">
        <v>58</v>
      </c>
      <c r="Z2" s="58"/>
      <c r="AA2" s="59"/>
      <c r="AB2" s="51"/>
      <c r="AC2" s="52"/>
      <c r="AD2" s="52"/>
      <c r="AE2" s="52"/>
      <c r="AF2" s="52"/>
      <c r="AG2" s="53"/>
    </row>
    <row r="3" spans="1:33" s="54" customFormat="1" ht="12.75" customHeight="1">
      <c r="A3" s="46"/>
      <c r="B3" s="46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 t="s">
        <v>59</v>
      </c>
      <c r="Y3" s="58"/>
      <c r="Z3" s="58"/>
      <c r="AA3" s="59"/>
      <c r="AB3" s="51"/>
      <c r="AC3" s="52"/>
      <c r="AD3" s="52"/>
      <c r="AE3" s="52"/>
      <c r="AF3" s="52"/>
      <c r="AG3" s="53"/>
    </row>
    <row r="4" spans="1:33" s="54" customFormat="1" ht="12.75" customHeight="1">
      <c r="A4" s="46"/>
      <c r="B4" s="46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 t="s">
        <v>60</v>
      </c>
      <c r="X4" s="58"/>
      <c r="Y4" s="58"/>
      <c r="Z4" s="58"/>
      <c r="AA4" s="59"/>
      <c r="AB4" s="51"/>
      <c r="AC4" s="52"/>
      <c r="AD4" s="52"/>
      <c r="AE4" s="52"/>
      <c r="AF4" s="52"/>
      <c r="AG4" s="53"/>
    </row>
    <row r="5" spans="1:33" s="54" customFormat="1" ht="12.75" customHeight="1">
      <c r="A5" s="46"/>
      <c r="B5" s="46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 t="s">
        <v>61</v>
      </c>
      <c r="W5" s="58"/>
      <c r="X5" s="58"/>
      <c r="Y5" s="58"/>
      <c r="Z5" s="58"/>
      <c r="AA5" s="59"/>
      <c r="AB5" s="51"/>
      <c r="AC5" s="52"/>
      <c r="AD5" s="52"/>
      <c r="AE5" s="52"/>
      <c r="AF5" s="52"/>
      <c r="AG5" s="53"/>
    </row>
    <row r="6" spans="1:33" s="54" customFormat="1" ht="12.75" customHeight="1">
      <c r="A6" s="46"/>
      <c r="B6" s="46"/>
      <c r="C6" s="55"/>
      <c r="D6" s="56"/>
      <c r="E6" s="56"/>
      <c r="F6" s="60">
        <f>List!D8</f>
        <v>40072</v>
      </c>
      <c r="G6" s="60"/>
      <c r="H6" s="60"/>
      <c r="I6" s="60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 t="s">
        <v>62</v>
      </c>
      <c r="V6" s="58"/>
      <c r="W6" s="58"/>
      <c r="X6" s="58"/>
      <c r="Y6" s="58"/>
      <c r="Z6" s="58"/>
      <c r="AA6" s="59"/>
      <c r="AB6" s="51"/>
      <c r="AC6" s="52"/>
      <c r="AD6" s="52"/>
      <c r="AE6" s="52"/>
      <c r="AF6" s="52"/>
      <c r="AG6" s="53"/>
    </row>
    <row r="7" spans="1:33" s="54" customFormat="1" ht="12.75" customHeight="1">
      <c r="A7" s="46"/>
      <c r="B7" s="46"/>
      <c r="C7" s="55"/>
      <c r="D7" s="56"/>
      <c r="E7" s="56"/>
      <c r="F7" s="60"/>
      <c r="G7" s="60"/>
      <c r="H7" s="60"/>
      <c r="I7" s="60"/>
      <c r="J7" s="56"/>
      <c r="K7" s="56"/>
      <c r="L7" s="56"/>
      <c r="M7" s="56"/>
      <c r="N7" s="56"/>
      <c r="O7" s="56"/>
      <c r="P7" s="56"/>
      <c r="Q7" s="56"/>
      <c r="R7" s="56"/>
      <c r="S7" s="56"/>
      <c r="T7" s="57" t="s">
        <v>63</v>
      </c>
      <c r="U7" s="58"/>
      <c r="V7" s="58"/>
      <c r="W7" s="58"/>
      <c r="X7" s="58"/>
      <c r="Y7" s="58"/>
      <c r="Z7" s="58"/>
      <c r="AA7" s="59"/>
      <c r="AB7" s="51"/>
      <c r="AC7" s="52"/>
      <c r="AD7" s="52"/>
      <c r="AE7" s="52"/>
      <c r="AF7" s="52"/>
      <c r="AG7" s="53"/>
    </row>
    <row r="8" spans="1:33" s="54" customFormat="1" ht="12.75" customHeight="1">
      <c r="A8" s="46"/>
      <c r="B8" s="46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 t="s">
        <v>64</v>
      </c>
      <c r="T8" s="58"/>
      <c r="U8" s="58"/>
      <c r="V8" s="58"/>
      <c r="W8" s="58"/>
      <c r="X8" s="58"/>
      <c r="Y8" s="58"/>
      <c r="Z8" s="58"/>
      <c r="AA8" s="59"/>
      <c r="AB8" s="51"/>
      <c r="AC8" s="52"/>
      <c r="AD8" s="52"/>
      <c r="AE8" s="52"/>
      <c r="AF8" s="52"/>
      <c r="AG8" s="53"/>
    </row>
    <row r="9" spans="1:33" s="54" customFormat="1" ht="12.75" customHeight="1">
      <c r="A9" s="46"/>
      <c r="B9" s="46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 t="s">
        <v>65</v>
      </c>
      <c r="S9" s="58"/>
      <c r="T9" s="58"/>
      <c r="U9" s="58"/>
      <c r="V9" s="58"/>
      <c r="W9" s="58"/>
      <c r="X9" s="58"/>
      <c r="Y9" s="58"/>
      <c r="Z9" s="58"/>
      <c r="AA9" s="59"/>
      <c r="AB9" s="51"/>
      <c r="AC9" s="52"/>
      <c r="AD9" s="52"/>
      <c r="AE9" s="52"/>
      <c r="AF9" s="52"/>
      <c r="AG9" s="53"/>
    </row>
    <row r="10" spans="1:33" s="54" customFormat="1" ht="12.75" customHeight="1">
      <c r="A10" s="46"/>
      <c r="B10" s="46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 t="s">
        <v>66</v>
      </c>
      <c r="R10" s="58"/>
      <c r="S10" s="58"/>
      <c r="T10" s="58"/>
      <c r="U10" s="58"/>
      <c r="V10" s="58"/>
      <c r="W10" s="58"/>
      <c r="X10" s="58"/>
      <c r="Y10" s="58"/>
      <c r="Z10" s="58"/>
      <c r="AA10" s="59"/>
      <c r="AB10" s="51"/>
      <c r="AC10" s="52"/>
      <c r="AD10" s="52"/>
      <c r="AE10" s="52"/>
      <c r="AF10" s="52"/>
      <c r="AG10" s="53"/>
    </row>
    <row r="11" spans="1:33" s="54" customFormat="1" ht="12.75" customHeight="1">
      <c r="A11" s="46"/>
      <c r="B11" s="46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7" t="s">
        <v>67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9"/>
      <c r="AB11" s="51"/>
      <c r="AC11" s="52"/>
      <c r="AD11" s="52"/>
      <c r="AE11" s="52"/>
      <c r="AF11" s="52"/>
      <c r="AG11" s="53"/>
    </row>
    <row r="12" spans="1:33" s="54" customFormat="1" ht="12.75" customHeight="1">
      <c r="A12" s="46"/>
      <c r="B12" s="46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 t="s">
        <v>68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9"/>
      <c r="AB12" s="51"/>
      <c r="AC12" s="52"/>
      <c r="AD12" s="52"/>
      <c r="AE12" s="52"/>
      <c r="AF12" s="52"/>
      <c r="AG12" s="53"/>
    </row>
    <row r="13" spans="1:33" s="54" customFormat="1" ht="12.75" customHeight="1">
      <c r="A13" s="46"/>
      <c r="B13" s="46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 t="s">
        <v>69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9"/>
      <c r="AB13" s="51"/>
      <c r="AC13" s="52"/>
      <c r="AD13" s="52"/>
      <c r="AE13" s="52"/>
      <c r="AF13" s="52"/>
      <c r="AG13" s="53"/>
    </row>
    <row r="14" spans="1:33" s="54" customFormat="1" ht="12.75" customHeight="1">
      <c r="A14" s="61">
        <f>List!B6</f>
        <v>0</v>
      </c>
      <c r="B14" s="61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7" t="s">
        <v>70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  <c r="AB14" s="51"/>
      <c r="AC14" s="52"/>
      <c r="AD14" s="52"/>
      <c r="AE14" s="52"/>
      <c r="AF14" s="52"/>
      <c r="AG14" s="53"/>
    </row>
    <row r="15" spans="1:33" s="52" customFormat="1" ht="12.75" customHeight="1">
      <c r="A15" s="61"/>
      <c r="B15" s="61"/>
      <c r="C15" s="55"/>
      <c r="D15" s="56"/>
      <c r="E15" s="56"/>
      <c r="F15" s="56"/>
      <c r="G15" s="56"/>
      <c r="H15" s="56"/>
      <c r="I15" s="56"/>
      <c r="J15" s="56"/>
      <c r="K15" s="56"/>
      <c r="L15" s="57" t="s">
        <v>71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9"/>
      <c r="AB15" s="51"/>
      <c r="AG15" s="53"/>
    </row>
    <row r="16" spans="1:33" s="52" customFormat="1" ht="12.75" customHeight="1">
      <c r="A16" s="61"/>
      <c r="B16" s="61"/>
      <c r="C16" s="55"/>
      <c r="D16" s="56"/>
      <c r="E16" s="56"/>
      <c r="F16" s="56"/>
      <c r="G16" s="56"/>
      <c r="H16" s="56"/>
      <c r="I16" s="56"/>
      <c r="J16" s="56"/>
      <c r="K16" s="57" t="s">
        <v>72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9"/>
      <c r="AB16" s="51"/>
      <c r="AG16" s="53"/>
    </row>
    <row r="17" spans="1:33" s="52" customFormat="1" ht="12.75" customHeight="1">
      <c r="A17" s="61"/>
      <c r="B17" s="61"/>
      <c r="C17" s="55"/>
      <c r="D17" s="56"/>
      <c r="E17" s="56"/>
      <c r="F17" s="56"/>
      <c r="G17" s="56"/>
      <c r="H17" s="56"/>
      <c r="I17" s="56"/>
      <c r="J17" s="57" t="s">
        <v>73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9"/>
      <c r="AB17" s="51"/>
      <c r="AG17" s="53"/>
    </row>
    <row r="18" spans="1:33" s="52" customFormat="1" ht="12.75" customHeight="1">
      <c r="A18" s="61"/>
      <c r="B18" s="61"/>
      <c r="C18" s="55"/>
      <c r="D18" s="56"/>
      <c r="E18" s="56"/>
      <c r="F18" s="56"/>
      <c r="G18" s="56"/>
      <c r="H18" s="56"/>
      <c r="I18" s="57" t="s">
        <v>74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1"/>
      <c r="AG18" s="53"/>
    </row>
    <row r="19" spans="1:33" s="52" customFormat="1" ht="12.75" customHeight="1">
      <c r="A19" s="61"/>
      <c r="B19" s="61"/>
      <c r="C19" s="55"/>
      <c r="D19" s="56"/>
      <c r="E19" s="56"/>
      <c r="F19" s="56"/>
      <c r="G19" s="56"/>
      <c r="H19" s="57" t="s">
        <v>75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9"/>
      <c r="AB19" s="51"/>
      <c r="AG19" s="53"/>
    </row>
    <row r="20" spans="1:33" s="52" customFormat="1" ht="12.75" customHeight="1">
      <c r="A20" s="61"/>
      <c r="B20" s="61"/>
      <c r="C20" s="55"/>
      <c r="D20" s="56"/>
      <c r="E20" s="56"/>
      <c r="F20" s="56"/>
      <c r="G20" s="57" t="s">
        <v>76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9"/>
      <c r="AB20" s="51"/>
      <c r="AG20" s="53"/>
    </row>
    <row r="21" spans="1:33" s="52" customFormat="1" ht="12.75" customHeight="1">
      <c r="A21" s="61"/>
      <c r="B21" s="61"/>
      <c r="C21" s="55"/>
      <c r="D21" s="56"/>
      <c r="E21" s="56"/>
      <c r="F21" s="57" t="s">
        <v>77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9"/>
      <c r="AB21" s="51"/>
      <c r="AG21" s="53"/>
    </row>
    <row r="22" spans="1:33" s="52" customFormat="1" ht="12.75" customHeight="1">
      <c r="A22" s="61"/>
      <c r="B22" s="61"/>
      <c r="C22" s="55"/>
      <c r="D22" s="56"/>
      <c r="E22" s="57" t="s">
        <v>78</v>
      </c>
      <c r="F22" s="58" t="s">
        <v>79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9"/>
      <c r="AB22" s="62"/>
      <c r="AG22" s="53"/>
    </row>
    <row r="23" spans="1:33" s="52" customFormat="1" ht="12.75" customHeight="1">
      <c r="A23" s="61"/>
      <c r="B23" s="61"/>
      <c r="C23" s="55"/>
      <c r="D23" s="57" t="s">
        <v>80</v>
      </c>
      <c r="E23" s="63" t="s">
        <v>81</v>
      </c>
      <c r="F23" s="63" t="s">
        <v>81</v>
      </c>
      <c r="G23" s="58" t="s">
        <v>79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  <c r="AB23" s="62">
        <f>LARGE(AB29:AB39,6)</f>
        <v>93</v>
      </c>
      <c r="AG23" s="53"/>
    </row>
    <row r="24" spans="1:33" s="52" customFormat="1" ht="12.75" customHeight="1">
      <c r="A24" s="61"/>
      <c r="B24" s="61"/>
      <c r="C24" s="64" t="s">
        <v>82</v>
      </c>
      <c r="D24" s="63" t="s">
        <v>81</v>
      </c>
      <c r="E24" s="65"/>
      <c r="F24" s="65"/>
      <c r="G24" s="58" t="s">
        <v>79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6"/>
      <c r="AB24" s="67">
        <f>LARGE(AB29:AB39,3)</f>
        <v>135</v>
      </c>
      <c r="AG24" s="53"/>
    </row>
    <row r="25" spans="1:33" s="52" customFormat="1" ht="12.75" customHeight="1">
      <c r="A25" s="61"/>
      <c r="B25" s="61"/>
      <c r="C25" s="68" t="s">
        <v>82</v>
      </c>
      <c r="D25" s="69" t="s">
        <v>80</v>
      </c>
      <c r="E25" s="69" t="s">
        <v>78</v>
      </c>
      <c r="F25" s="69" t="s">
        <v>77</v>
      </c>
      <c r="G25" s="69" t="s">
        <v>76</v>
      </c>
      <c r="H25" s="69" t="s">
        <v>75</v>
      </c>
      <c r="I25" s="69" t="s">
        <v>74</v>
      </c>
      <c r="J25" s="69" t="s">
        <v>73</v>
      </c>
      <c r="K25" s="69" t="s">
        <v>72</v>
      </c>
      <c r="L25" s="69" t="s">
        <v>71</v>
      </c>
      <c r="M25" s="69" t="s">
        <v>70</v>
      </c>
      <c r="N25" s="69" t="s">
        <v>69</v>
      </c>
      <c r="O25" s="69" t="s">
        <v>68</v>
      </c>
      <c r="P25" s="69" t="s">
        <v>67</v>
      </c>
      <c r="Q25" s="69" t="s">
        <v>66</v>
      </c>
      <c r="R25" s="69" t="s">
        <v>65</v>
      </c>
      <c r="S25" s="69" t="s">
        <v>64</v>
      </c>
      <c r="T25" s="69" t="s">
        <v>63</v>
      </c>
      <c r="U25" s="69" t="s">
        <v>62</v>
      </c>
      <c r="V25" s="69" t="s">
        <v>61</v>
      </c>
      <c r="W25" s="69" t="s">
        <v>60</v>
      </c>
      <c r="X25" s="69" t="s">
        <v>59</v>
      </c>
      <c r="Y25" s="69" t="s">
        <v>58</v>
      </c>
      <c r="Z25" s="69" t="s">
        <v>57</v>
      </c>
      <c r="AA25" s="70" t="s">
        <v>83</v>
      </c>
      <c r="AB25" s="71"/>
      <c r="AG25" s="53"/>
    </row>
    <row r="26" spans="1:33" s="77" customFormat="1" ht="15" customHeight="1">
      <c r="A26" s="72" t="s">
        <v>84</v>
      </c>
      <c r="B26" s="73" t="s">
        <v>85</v>
      </c>
      <c r="C26" s="74" t="s">
        <v>86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5" t="s">
        <v>87</v>
      </c>
      <c r="AC26" s="76" t="s">
        <v>88</v>
      </c>
      <c r="AD26" s="76"/>
      <c r="AE26" s="76"/>
      <c r="AF26" s="76"/>
      <c r="AG26" s="76"/>
    </row>
    <row r="27" spans="1:33" s="84" customFormat="1" ht="100.5" customHeight="1">
      <c r="A27" s="72"/>
      <c r="B27" s="73"/>
      <c r="C27" s="78">
        <f>List!B15</f>
        <v>0</v>
      </c>
      <c r="D27" s="79">
        <f>List!B16</f>
        <v>0</v>
      </c>
      <c r="E27" s="79">
        <f>List!B17</f>
        <v>0</v>
      </c>
      <c r="F27" s="79">
        <f>List!B18</f>
        <v>0</v>
      </c>
      <c r="G27" s="79">
        <f>List!B19</f>
        <v>0</v>
      </c>
      <c r="H27" s="79">
        <f>List!B20</f>
        <v>0</v>
      </c>
      <c r="I27" s="79">
        <f>List!B21</f>
        <v>0</v>
      </c>
      <c r="J27" s="79">
        <f>List!B22</f>
        <v>0</v>
      </c>
      <c r="K27" s="79">
        <f>List!B23</f>
        <v>0</v>
      </c>
      <c r="L27" s="79" t="e">
        <f>NA()</f>
        <v>#N/A</v>
      </c>
      <c r="M27" s="79">
        <f>List!B24</f>
        <v>0</v>
      </c>
      <c r="N27" s="79">
        <f>List!B25</f>
        <v>0</v>
      </c>
      <c r="O27" s="79">
        <f>List!B26</f>
        <v>0</v>
      </c>
      <c r="P27" s="79">
        <f>List!B25</f>
        <v>0</v>
      </c>
      <c r="Q27" s="79">
        <f>List!B26</f>
        <v>0</v>
      </c>
      <c r="R27" s="79">
        <f>List!B27</f>
        <v>0</v>
      </c>
      <c r="S27" s="79">
        <f>List!B28</f>
        <v>0</v>
      </c>
      <c r="T27" s="79">
        <f>List!B29</f>
        <v>0</v>
      </c>
      <c r="U27" s="79">
        <f>List!B30</f>
        <v>0</v>
      </c>
      <c r="V27" s="79">
        <f>List!B31</f>
        <v>0</v>
      </c>
      <c r="W27" s="79">
        <f>List!B32</f>
        <v>0</v>
      </c>
      <c r="X27" s="79">
        <f>List!B33</f>
        <v>0</v>
      </c>
      <c r="Y27" s="79">
        <f>List!B34</f>
        <v>0</v>
      </c>
      <c r="Z27" s="79">
        <f>List!B35</f>
        <v>0</v>
      </c>
      <c r="AA27" s="79">
        <f>List!B36</f>
        <v>0</v>
      </c>
      <c r="AB27" s="75"/>
      <c r="AC27" s="80" t="s">
        <v>89</v>
      </c>
      <c r="AD27" s="81" t="s">
        <v>90</v>
      </c>
      <c r="AE27" s="81" t="s">
        <v>91</v>
      </c>
      <c r="AF27" s="82" t="s">
        <v>92</v>
      </c>
      <c r="AG27" s="83" t="s">
        <v>93</v>
      </c>
    </row>
    <row r="28" spans="1:33" ht="15.75" customHeight="1">
      <c r="A28" s="72"/>
      <c r="B28" s="73"/>
      <c r="C28" s="85" t="s">
        <v>94</v>
      </c>
      <c r="D28" s="86" t="s">
        <v>95</v>
      </c>
      <c r="E28" s="86" t="s">
        <v>95</v>
      </c>
      <c r="F28" s="86" t="s">
        <v>94</v>
      </c>
      <c r="G28" s="86" t="s">
        <v>94</v>
      </c>
      <c r="H28" s="86" t="s">
        <v>94</v>
      </c>
      <c r="I28" s="86" t="s">
        <v>96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7"/>
      <c r="AB28" s="75"/>
      <c r="AC28" s="88" t="s">
        <v>97</v>
      </c>
      <c r="AD28" s="88"/>
      <c r="AE28" s="88"/>
      <c r="AF28" s="88"/>
      <c r="AG28" s="88"/>
    </row>
    <row r="29" spans="1:33" ht="54.75" customHeight="1">
      <c r="A29" s="89">
        <f>List!A15</f>
        <v>0</v>
      </c>
      <c r="B29" s="90">
        <v>3</v>
      </c>
      <c r="C29" s="91">
        <v>9</v>
      </c>
      <c r="D29" s="92">
        <v>1</v>
      </c>
      <c r="E29" s="92">
        <v>1</v>
      </c>
      <c r="F29" s="92">
        <v>9</v>
      </c>
      <c r="G29" s="92">
        <v>1</v>
      </c>
      <c r="H29" s="92">
        <v>1</v>
      </c>
      <c r="I29" s="92">
        <v>1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3"/>
      <c r="AB29" s="94">
        <f>SUM(C29:AA29)*B29</f>
        <v>69</v>
      </c>
      <c r="AC29" s="95"/>
      <c r="AD29" s="92"/>
      <c r="AE29" s="92"/>
      <c r="AF29" s="96"/>
      <c r="AG29" s="97"/>
    </row>
    <row r="30" spans="1:33" ht="39">
      <c r="A30" s="98" t="str">
        <f>List!A16</f>
        <v>Query generator should make query by analyzed BNF Grammar</v>
      </c>
      <c r="B30" s="99">
        <v>3</v>
      </c>
      <c r="C30" s="100">
        <v>9</v>
      </c>
      <c r="D30" s="101">
        <v>1</v>
      </c>
      <c r="E30" s="101">
        <v>1</v>
      </c>
      <c r="F30" s="101">
        <v>9</v>
      </c>
      <c r="G30" s="101">
        <v>1</v>
      </c>
      <c r="H30" s="101">
        <v>1</v>
      </c>
      <c r="I30" s="101">
        <v>1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2"/>
      <c r="AB30" s="103">
        <f>SUM(C30:AA30)*B30</f>
        <v>69</v>
      </c>
      <c r="AC30" s="104"/>
      <c r="AD30" s="101"/>
      <c r="AE30" s="101"/>
      <c r="AF30" s="105"/>
      <c r="AG30" s="106"/>
    </row>
    <row r="31" spans="1:33" ht="39" customHeight="1">
      <c r="A31" s="98">
        <f>List!A17</f>
        <v>0</v>
      </c>
      <c r="B31" s="99">
        <v>3</v>
      </c>
      <c r="C31" s="100">
        <v>9</v>
      </c>
      <c r="D31" s="101">
        <v>3</v>
      </c>
      <c r="E31" s="101">
        <v>3</v>
      </c>
      <c r="F31" s="101">
        <v>9</v>
      </c>
      <c r="G31" s="101">
        <v>3</v>
      </c>
      <c r="H31" s="101">
        <v>3</v>
      </c>
      <c r="I31" s="101">
        <v>1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2"/>
      <c r="AB31" s="103">
        <f>SUM(C31:AA31)*B31</f>
        <v>93</v>
      </c>
      <c r="AC31" s="104"/>
      <c r="AD31" s="101"/>
      <c r="AE31" s="101"/>
      <c r="AF31" s="105"/>
      <c r="AG31" s="106"/>
    </row>
    <row r="32" spans="1:33" ht="50.25" customHeight="1">
      <c r="A32" s="98">
        <f>List!A18</f>
        <v>0</v>
      </c>
      <c r="B32" s="99">
        <v>5</v>
      </c>
      <c r="C32" s="100">
        <v>3</v>
      </c>
      <c r="D32" s="101">
        <v>3</v>
      </c>
      <c r="E32" s="101">
        <v>3</v>
      </c>
      <c r="F32" s="101">
        <v>9</v>
      </c>
      <c r="G32" s="101">
        <v>3</v>
      </c>
      <c r="H32" s="101">
        <v>3</v>
      </c>
      <c r="I32" s="101">
        <v>1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2"/>
      <c r="AB32" s="103">
        <f>SUM(C32:AA32)*B32</f>
        <v>125</v>
      </c>
      <c r="AC32" s="104"/>
      <c r="AD32" s="101"/>
      <c r="AE32" s="101"/>
      <c r="AF32" s="105"/>
      <c r="AG32" s="106"/>
    </row>
    <row r="33" spans="1:33" ht="61.5" customHeight="1">
      <c r="A33" s="98">
        <f>List!A19</f>
        <v>0</v>
      </c>
      <c r="B33" s="99">
        <v>5</v>
      </c>
      <c r="C33" s="100">
        <v>3</v>
      </c>
      <c r="D33" s="101">
        <v>9</v>
      </c>
      <c r="E33" s="101">
        <v>9</v>
      </c>
      <c r="F33" s="101">
        <v>3</v>
      </c>
      <c r="G33" s="101">
        <v>9</v>
      </c>
      <c r="H33" s="101">
        <v>3</v>
      </c>
      <c r="I33" s="101">
        <v>3</v>
      </c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2"/>
      <c r="AB33" s="103">
        <f>SUM(C33:AA33)*B33</f>
        <v>195</v>
      </c>
      <c r="AC33" s="104"/>
      <c r="AD33" s="101"/>
      <c r="AE33" s="101"/>
      <c r="AF33" s="105"/>
      <c r="AG33" s="106"/>
    </row>
    <row r="34" spans="1:33" ht="26.25">
      <c r="A34" s="98" t="str">
        <f>List!A20</f>
        <v>Framework should analysis query result</v>
      </c>
      <c r="B34" s="99">
        <v>5</v>
      </c>
      <c r="C34" s="100">
        <v>3</v>
      </c>
      <c r="D34" s="101">
        <v>3</v>
      </c>
      <c r="E34" s="101">
        <v>3</v>
      </c>
      <c r="F34" s="101">
        <v>3</v>
      </c>
      <c r="G34" s="101">
        <v>3</v>
      </c>
      <c r="H34" s="101">
        <v>9</v>
      </c>
      <c r="I34" s="101">
        <v>3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2"/>
      <c r="AB34" s="103">
        <f>SUM(C34:AA34)*B34</f>
        <v>135</v>
      </c>
      <c r="AC34" s="104"/>
      <c r="AD34" s="101"/>
      <c r="AE34" s="101"/>
      <c r="AF34" s="105"/>
      <c r="AG34" s="106"/>
    </row>
    <row r="35" spans="1:33" ht="39">
      <c r="A35" s="98" t="str">
        <f>List!A21</f>
        <v>Framework should record the analyzed information from query result to log file</v>
      </c>
      <c r="B35" s="99">
        <v>3</v>
      </c>
      <c r="C35" s="100">
        <v>3</v>
      </c>
      <c r="D35" s="101">
        <v>3</v>
      </c>
      <c r="E35" s="101">
        <v>3</v>
      </c>
      <c r="F35" s="101">
        <v>3</v>
      </c>
      <c r="G35" s="101">
        <v>3</v>
      </c>
      <c r="H35" s="101">
        <v>9</v>
      </c>
      <c r="I35" s="101">
        <v>9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2"/>
      <c r="AB35" s="103">
        <f>SUM(C35:AA35)*B35</f>
        <v>99</v>
      </c>
      <c r="AC35" s="104"/>
      <c r="AD35" s="101"/>
      <c r="AE35" s="101"/>
      <c r="AF35" s="105"/>
      <c r="AG35" s="106"/>
    </row>
    <row r="36" spans="1:33" ht="26.25">
      <c r="A36" s="98" t="str">
        <f>List!A22</f>
        <v>Framework should provide safety testing environment</v>
      </c>
      <c r="B36" s="99">
        <v>5</v>
      </c>
      <c r="C36" s="100">
        <v>3</v>
      </c>
      <c r="D36" s="101">
        <v>9</v>
      </c>
      <c r="E36" s="101">
        <v>9</v>
      </c>
      <c r="F36" s="101">
        <v>3</v>
      </c>
      <c r="G36" s="101">
        <v>9</v>
      </c>
      <c r="H36" s="101">
        <v>3</v>
      </c>
      <c r="I36" s="101">
        <v>3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2"/>
      <c r="AB36" s="103">
        <f>SUM(C36:AA36)*B36</f>
        <v>195</v>
      </c>
      <c r="AC36" s="104"/>
      <c r="AD36" s="101"/>
      <c r="AE36" s="101"/>
      <c r="AF36" s="105"/>
      <c r="AG36" s="106"/>
    </row>
    <row r="37" spans="1:33" ht="16.5">
      <c r="A37" s="98">
        <f>List!A23</f>
        <v>0</v>
      </c>
      <c r="B37" s="99">
        <v>0</v>
      </c>
      <c r="C37" s="100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2"/>
      <c r="AB37" s="103">
        <f>SUM(C37:AA37)*B37</f>
        <v>0</v>
      </c>
      <c r="AC37" s="104"/>
      <c r="AD37" s="101"/>
      <c r="AE37" s="101"/>
      <c r="AF37" s="105"/>
      <c r="AG37" s="106"/>
    </row>
    <row r="38" spans="1:33" ht="16.5">
      <c r="A38" s="98" t="e">
        <f>NA()</f>
        <v>#N/A</v>
      </c>
      <c r="B38" s="99">
        <v>0</v>
      </c>
      <c r="C38" s="100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2"/>
      <c r="AB38" s="103">
        <f>SUM(C38:AA38)*B38</f>
        <v>0</v>
      </c>
      <c r="AC38" s="104"/>
      <c r="AD38" s="101"/>
      <c r="AE38" s="101"/>
      <c r="AF38" s="105"/>
      <c r="AG38" s="106"/>
    </row>
    <row r="39" spans="1:33" ht="16.5">
      <c r="A39" s="98">
        <f>List!A24</f>
        <v>0</v>
      </c>
      <c r="B39" s="99">
        <v>0</v>
      </c>
      <c r="C39" s="100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2"/>
      <c r="AB39" s="103">
        <f>SUM(C39:AA39)*B39</f>
        <v>0</v>
      </c>
      <c r="AC39" s="104"/>
      <c r="AD39" s="101"/>
      <c r="AE39" s="101"/>
      <c r="AF39" s="105"/>
      <c r="AG39" s="106"/>
    </row>
    <row r="40" spans="1:33" s="44" customFormat="1" ht="24" customHeight="1">
      <c r="A40" s="107" t="s">
        <v>98</v>
      </c>
      <c r="B40" s="108">
        <f>LARGE(C40:AA40,3)</f>
        <v>144</v>
      </c>
      <c r="C40" s="109">
        <f>SUMPRODUCT($B$29:$B$39,C29:C39)</f>
        <v>150</v>
      </c>
      <c r="D40" s="110">
        <f>SUMPRODUCT($B$29:$B$39,D29:D39)</f>
        <v>144</v>
      </c>
      <c r="E40" s="110">
        <f>SUMPRODUCT($B$29:$B$39,E29:E39)</f>
        <v>144</v>
      </c>
      <c r="F40" s="110">
        <f>SUMPRODUCT($B$29:$B$39,F29:F39)</f>
        <v>180</v>
      </c>
      <c r="G40" s="110">
        <f>SUMPRODUCT($B$29:$B$39,G29:G39)</f>
        <v>144</v>
      </c>
      <c r="H40" s="110">
        <f>SUMPRODUCT($B$29:$B$39,H29:H39)</f>
        <v>132</v>
      </c>
      <c r="I40" s="110">
        <f>SUMPRODUCT($B$29:$B$39,I29:I39)</f>
        <v>86</v>
      </c>
      <c r="J40" s="110">
        <f>SUMPRODUCT($B$29:$B$39,J29:J39)</f>
        <v>0</v>
      </c>
      <c r="K40" s="110">
        <f>SUMPRODUCT($B$29:$B$39,K29:K39)</f>
        <v>0</v>
      </c>
      <c r="L40" s="110">
        <f>SUMPRODUCT($B$29:$B$39,L29:L39)</f>
        <v>0</v>
      </c>
      <c r="M40" s="110">
        <f>SUMPRODUCT($B$29:$B$39,M29:M39)</f>
        <v>0</v>
      </c>
      <c r="N40" s="110">
        <f>SUMPRODUCT($B$29:$B$39,N29:N39)</f>
        <v>0</v>
      </c>
      <c r="O40" s="110">
        <f>SUMPRODUCT($B$29:$B$39,O29:O39)</f>
        <v>0</v>
      </c>
      <c r="P40" s="110">
        <f>SUMPRODUCT($B$29:$B$39,P29:P39)</f>
        <v>0</v>
      </c>
      <c r="Q40" s="110">
        <f>SUMPRODUCT($B$29:$B$39,Q29:Q39)</f>
        <v>0</v>
      </c>
      <c r="R40" s="110">
        <f>SUMPRODUCT($B$29:$B$39,R29:R39)</f>
        <v>0</v>
      </c>
      <c r="S40" s="110">
        <f>SUMPRODUCT($B$29:$B$39,S29:S39)</f>
        <v>0</v>
      </c>
      <c r="T40" s="110">
        <f>SUMPRODUCT($B$29:$B$39,T29:T39)</f>
        <v>0</v>
      </c>
      <c r="U40" s="110">
        <f>SUMPRODUCT($B$29:$B$39,U29:U39)</f>
        <v>0</v>
      </c>
      <c r="V40" s="110">
        <f>SUMPRODUCT($B$29:$B$39,V29:V39)</f>
        <v>0</v>
      </c>
      <c r="W40" s="110">
        <f>SUMPRODUCT($B$29:$B$39,W29:W39)</f>
        <v>0</v>
      </c>
      <c r="X40" s="110">
        <f>SUMPRODUCT($B$29:$B$39,X29:X39)</f>
        <v>0</v>
      </c>
      <c r="Y40" s="110">
        <f>SUMPRODUCT($B$29:$B$39,Y29:Y39)</f>
        <v>0</v>
      </c>
      <c r="Z40" s="110">
        <f>SUMPRODUCT($B$29:$B$39,Z29:Z39)</f>
        <v>0</v>
      </c>
      <c r="AA40" s="111">
        <f>SUMPRODUCT($B$29:$B$39,AA29:AA39)</f>
        <v>0</v>
      </c>
      <c r="AB40" s="112">
        <f>LARGE(C40:AA40,6)</f>
        <v>132</v>
      </c>
      <c r="AC40" s="109">
        <f>SUMPRODUCT($B$29:$B$39,AC29:AC39)</f>
        <v>0</v>
      </c>
      <c r="AD40" s="113">
        <f>SUMPRODUCT($B$29:$B$39,AD29:AD39)</f>
        <v>0</v>
      </c>
      <c r="AE40" s="113">
        <f>SUMPRODUCT($B$29:$B$39,AE29:AE39)</f>
        <v>0</v>
      </c>
      <c r="AF40" s="114">
        <f>SUMPRODUCT($B$29:$B$39,AF29:AF39)</f>
        <v>0</v>
      </c>
      <c r="AG40" s="115">
        <f>SUMPRODUCT($B$29:$B$39,AG29:AG39)</f>
        <v>0</v>
      </c>
    </row>
    <row r="41" spans="1:33" s="43" customFormat="1" ht="19.5" customHeight="1">
      <c r="A41" s="116" t="s">
        <v>99</v>
      </c>
      <c r="B41" s="116"/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9"/>
      <c r="AB41" s="120">
        <f>LARGE(AC40:AG40,1)</f>
        <v>0</v>
      </c>
      <c r="AC41" s="121"/>
      <c r="AD41" s="121"/>
      <c r="AE41" s="121"/>
      <c r="AF41" s="121"/>
      <c r="AG41" s="122"/>
    </row>
    <row r="42" spans="1:33" s="43" customFormat="1" ht="19.5" customHeight="1">
      <c r="A42" s="123" t="s">
        <v>100</v>
      </c>
      <c r="B42" s="123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2"/>
      <c r="AB42" s="120">
        <f>LARGE(AC40:AG40,2)</f>
        <v>0</v>
      </c>
      <c r="AC42" s="121"/>
      <c r="AD42" s="121"/>
      <c r="AE42" s="121"/>
      <c r="AF42" s="121"/>
      <c r="AG42" s="122"/>
    </row>
    <row r="43" spans="1:33" s="43" customFormat="1" ht="19.5" customHeight="1">
      <c r="A43" s="123" t="s">
        <v>101</v>
      </c>
      <c r="B43" s="123"/>
      <c r="C43" s="10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2"/>
      <c r="AB43" s="120"/>
      <c r="AC43" s="121"/>
      <c r="AD43" s="121"/>
      <c r="AE43" s="121"/>
      <c r="AF43" s="121"/>
      <c r="AG43" s="122"/>
    </row>
    <row r="44" spans="1:33" s="43" customFormat="1" ht="19.5" customHeight="1">
      <c r="A44" s="124" t="s">
        <v>101</v>
      </c>
      <c r="B44" s="124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7"/>
      <c r="AB44" s="120"/>
      <c r="AC44" s="121"/>
      <c r="AD44" s="121"/>
      <c r="AE44" s="121"/>
      <c r="AF44" s="121"/>
      <c r="AG44" s="122"/>
    </row>
    <row r="45" spans="1:33" s="45" customFormat="1" ht="24" customHeight="1">
      <c r="A45" s="128" t="s">
        <v>102</v>
      </c>
      <c r="B45" s="128"/>
      <c r="C45" s="129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1"/>
      <c r="AB45" s="120"/>
      <c r="AC45" s="122"/>
      <c r="AD45" s="122"/>
      <c r="AE45" s="122"/>
      <c r="AF45" s="122"/>
      <c r="AG45" s="122"/>
    </row>
    <row r="46" spans="28:33" ht="16.5">
      <c r="AB46" s="120"/>
      <c r="AC46" s="121"/>
      <c r="AD46" s="121"/>
      <c r="AE46" s="121"/>
      <c r="AF46" s="121"/>
      <c r="AG46" s="122"/>
    </row>
  </sheetData>
  <sheetProtection/>
  <mergeCells count="14">
    <mergeCell ref="A1:B13"/>
    <mergeCell ref="F6:I7"/>
    <mergeCell ref="A14:B25"/>
    <mergeCell ref="A26:A28"/>
    <mergeCell ref="B26:B28"/>
    <mergeCell ref="C26:AA26"/>
    <mergeCell ref="AB26:AB28"/>
    <mergeCell ref="AC26:AG26"/>
    <mergeCell ref="AC28:AG28"/>
    <mergeCell ref="A41:B41"/>
    <mergeCell ref="A42:B42"/>
    <mergeCell ref="A43:B43"/>
    <mergeCell ref="A44:B44"/>
    <mergeCell ref="A45:B45"/>
  </mergeCells>
  <conditionalFormatting sqref="AB29:AB39">
    <cfRule type="cellIs" priority="1" dxfId="0" operator="greaterThanOrEqual" stopIfTrue="1">
      <formula>$AB$24</formula>
    </cfRule>
    <cfRule type="cellIs" priority="2" dxfId="1" operator="between" stopIfTrue="1">
      <formula>$AB$24</formula>
      <formula>$AB$23</formula>
    </cfRule>
  </conditionalFormatting>
  <conditionalFormatting sqref="AC40:AG40">
    <cfRule type="cellIs" priority="3" dxfId="2" operator="equal" stopIfTrue="1">
      <formula>$AB$55</formula>
    </cfRule>
    <cfRule type="cellIs" priority="4" dxfId="3" operator="equal" stopIfTrue="1">
      <formula>$AB$56</formula>
    </cfRule>
  </conditionalFormatting>
  <conditionalFormatting sqref="C40:AA40">
    <cfRule type="cellIs" priority="5" dxfId="0" operator="greaterThanOrEqual" stopIfTrue="1">
      <formula>$B$54</formula>
    </cfRule>
    <cfRule type="cellIs" priority="6" dxfId="1" operator="between" stopIfTrue="1">
      <formula>$B$54</formula>
      <formula>$AB$54</formula>
    </cfRule>
  </conditionalFormatting>
  <printOptions horizontalCentered="1"/>
  <pageMargins left="0.5" right="0.5" top="0.5" bottom="0.5" header="0.5118055555555555" footer="0.25"/>
  <pageSetup fitToHeight="1" fitToWidth="1" horizontalDpi="300" verticalDpi="300" orientation="landscape" paperSize="9"/>
  <headerFooter alignWithMargins="0">
    <oddFooter>&amp;L&amp;"Arial,Regular"&amp;8Select the document classification as per the defined classification in the master list of documents’ for your project &lt;VERY CONFIDENTIAL/CONFIDENTIAL/INTERNALLY RESTRICTED/PUBLIC&gt;&amp;R&amp;"Arial,Regular"&amp;8&amp;P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="80" zoomScaleNormal="80" workbookViewId="0" topLeftCell="A22">
      <selection activeCell="L35" sqref="L35"/>
    </sheetView>
  </sheetViews>
  <sheetFormatPr defaultColWidth="8.00390625" defaultRowHeight="12.75"/>
  <cols>
    <col min="1" max="1" width="20.375" style="42" customWidth="1"/>
    <col min="2" max="2" width="7.00390625" style="43" customWidth="1"/>
    <col min="3" max="27" width="8.375" style="43" customWidth="1"/>
    <col min="28" max="28" width="6.00390625" style="44" customWidth="1"/>
    <col min="29" max="32" width="5.125" style="43" customWidth="1"/>
    <col min="33" max="33" width="6.00390625" style="45" customWidth="1"/>
    <col min="34" max="16384" width="8.25390625" style="42" customWidth="1"/>
  </cols>
  <sheetData>
    <row r="1" spans="1:33" s="54" customFormat="1" ht="12.75" customHeight="1">
      <c r="A1" s="46" t="s">
        <v>103</v>
      </c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 t="s">
        <v>57</v>
      </c>
      <c r="AA1" s="50"/>
      <c r="AB1" s="51"/>
      <c r="AC1" s="52"/>
      <c r="AD1" s="52"/>
      <c r="AE1" s="52"/>
      <c r="AF1" s="52"/>
      <c r="AG1" s="53"/>
    </row>
    <row r="2" spans="1:33" s="54" customFormat="1" ht="12.75" customHeight="1">
      <c r="A2" s="46"/>
      <c r="B2" s="46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 t="s">
        <v>58</v>
      </c>
      <c r="Z2" s="58"/>
      <c r="AA2" s="59"/>
      <c r="AB2" s="51"/>
      <c r="AC2" s="52"/>
      <c r="AD2" s="52"/>
      <c r="AE2" s="52"/>
      <c r="AF2" s="52"/>
      <c r="AG2" s="53"/>
    </row>
    <row r="3" spans="1:33" s="54" customFormat="1" ht="12.75" customHeight="1">
      <c r="A3" s="46"/>
      <c r="B3" s="46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 t="s">
        <v>59</v>
      </c>
      <c r="Y3" s="58"/>
      <c r="Z3" s="58"/>
      <c r="AA3" s="59"/>
      <c r="AB3" s="51"/>
      <c r="AC3" s="52"/>
      <c r="AD3" s="52"/>
      <c r="AE3" s="52"/>
      <c r="AF3" s="52"/>
      <c r="AG3" s="53"/>
    </row>
    <row r="4" spans="1:33" s="54" customFormat="1" ht="12.75" customHeight="1">
      <c r="A4" s="46"/>
      <c r="B4" s="46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 t="s">
        <v>60</v>
      </c>
      <c r="X4" s="58"/>
      <c r="Y4" s="58"/>
      <c r="Z4" s="58"/>
      <c r="AA4" s="59"/>
      <c r="AB4" s="51"/>
      <c r="AC4" s="52"/>
      <c r="AD4" s="52"/>
      <c r="AE4" s="52"/>
      <c r="AF4" s="52"/>
      <c r="AG4" s="53"/>
    </row>
    <row r="5" spans="1:33" s="54" customFormat="1" ht="12.75" customHeight="1">
      <c r="A5" s="46"/>
      <c r="B5" s="46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 t="s">
        <v>61</v>
      </c>
      <c r="W5" s="58"/>
      <c r="X5" s="58"/>
      <c r="Y5" s="58"/>
      <c r="Z5" s="58"/>
      <c r="AA5" s="59"/>
      <c r="AB5" s="51"/>
      <c r="AC5" s="52"/>
      <c r="AD5" s="52"/>
      <c r="AE5" s="52"/>
      <c r="AF5" s="52"/>
      <c r="AG5" s="53"/>
    </row>
    <row r="6" spans="1:33" s="54" customFormat="1" ht="12.75" customHeight="1">
      <c r="A6" s="46"/>
      <c r="B6" s="46"/>
      <c r="C6" s="55"/>
      <c r="D6" s="56"/>
      <c r="E6" s="56"/>
      <c r="F6" s="60">
        <f>List!D8</f>
        <v>40072</v>
      </c>
      <c r="G6" s="60"/>
      <c r="H6" s="60"/>
      <c r="I6" s="60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 t="s">
        <v>62</v>
      </c>
      <c r="V6" s="58"/>
      <c r="W6" s="58"/>
      <c r="X6" s="58"/>
      <c r="Y6" s="58"/>
      <c r="Z6" s="58"/>
      <c r="AA6" s="59"/>
      <c r="AB6" s="51"/>
      <c r="AC6" s="52"/>
      <c r="AD6" s="52"/>
      <c r="AE6" s="52"/>
      <c r="AF6" s="52"/>
      <c r="AG6" s="53"/>
    </row>
    <row r="7" spans="1:33" s="54" customFormat="1" ht="12.75" customHeight="1">
      <c r="A7" s="46"/>
      <c r="B7" s="46"/>
      <c r="C7" s="55"/>
      <c r="D7" s="56"/>
      <c r="E7" s="56"/>
      <c r="F7" s="60"/>
      <c r="G7" s="60"/>
      <c r="H7" s="60"/>
      <c r="I7" s="60"/>
      <c r="J7" s="56"/>
      <c r="K7" s="56"/>
      <c r="L7" s="56"/>
      <c r="M7" s="56"/>
      <c r="N7" s="56"/>
      <c r="O7" s="56"/>
      <c r="P7" s="56"/>
      <c r="Q7" s="56"/>
      <c r="R7" s="56"/>
      <c r="S7" s="56"/>
      <c r="T7" s="57" t="s">
        <v>63</v>
      </c>
      <c r="U7" s="58"/>
      <c r="V7" s="58"/>
      <c r="W7" s="58"/>
      <c r="X7" s="58"/>
      <c r="Y7" s="58"/>
      <c r="Z7" s="58"/>
      <c r="AA7" s="59"/>
      <c r="AB7" s="51"/>
      <c r="AC7" s="52"/>
      <c r="AD7" s="52"/>
      <c r="AE7" s="52"/>
      <c r="AF7" s="52"/>
      <c r="AG7" s="53"/>
    </row>
    <row r="8" spans="1:33" s="54" customFormat="1" ht="12.75" customHeight="1">
      <c r="A8" s="46"/>
      <c r="B8" s="46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 t="s">
        <v>64</v>
      </c>
      <c r="T8" s="58"/>
      <c r="U8" s="58"/>
      <c r="V8" s="58"/>
      <c r="W8" s="58"/>
      <c r="X8" s="58"/>
      <c r="Y8" s="58"/>
      <c r="Z8" s="58"/>
      <c r="AA8" s="59"/>
      <c r="AB8" s="51"/>
      <c r="AC8" s="52"/>
      <c r="AD8" s="52"/>
      <c r="AE8" s="52"/>
      <c r="AF8" s="52"/>
      <c r="AG8" s="53"/>
    </row>
    <row r="9" spans="1:33" s="54" customFormat="1" ht="12.75" customHeight="1">
      <c r="A9" s="46"/>
      <c r="B9" s="46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 t="s">
        <v>65</v>
      </c>
      <c r="S9" s="58"/>
      <c r="T9" s="58"/>
      <c r="U9" s="58"/>
      <c r="V9" s="58"/>
      <c r="W9" s="58"/>
      <c r="X9" s="58"/>
      <c r="Y9" s="58"/>
      <c r="Z9" s="58"/>
      <c r="AA9" s="59"/>
      <c r="AB9" s="51"/>
      <c r="AC9" s="52"/>
      <c r="AD9" s="52"/>
      <c r="AE9" s="52"/>
      <c r="AF9" s="52"/>
      <c r="AG9" s="53"/>
    </row>
    <row r="10" spans="1:33" s="54" customFormat="1" ht="12.75" customHeight="1">
      <c r="A10" s="46"/>
      <c r="B10" s="46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 t="s">
        <v>66</v>
      </c>
      <c r="R10" s="58"/>
      <c r="S10" s="58"/>
      <c r="T10" s="58"/>
      <c r="U10" s="58"/>
      <c r="V10" s="58"/>
      <c r="W10" s="58"/>
      <c r="X10" s="58"/>
      <c r="Y10" s="58"/>
      <c r="Z10" s="58"/>
      <c r="AA10" s="59"/>
      <c r="AB10" s="51"/>
      <c r="AC10" s="52"/>
      <c r="AD10" s="52"/>
      <c r="AE10" s="52"/>
      <c r="AF10" s="52"/>
      <c r="AG10" s="53"/>
    </row>
    <row r="11" spans="1:33" s="54" customFormat="1" ht="12.75" customHeight="1">
      <c r="A11" s="46"/>
      <c r="B11" s="46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7" t="s">
        <v>67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9"/>
      <c r="AB11" s="51"/>
      <c r="AC11" s="52"/>
      <c r="AD11" s="52"/>
      <c r="AE11" s="52"/>
      <c r="AF11" s="52"/>
      <c r="AG11" s="53"/>
    </row>
    <row r="12" spans="1:33" s="54" customFormat="1" ht="12.75" customHeight="1">
      <c r="A12" s="46"/>
      <c r="B12" s="46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 t="s">
        <v>68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9"/>
      <c r="AB12" s="51"/>
      <c r="AC12" s="52"/>
      <c r="AD12" s="52"/>
      <c r="AE12" s="52"/>
      <c r="AF12" s="52"/>
      <c r="AG12" s="53"/>
    </row>
    <row r="13" spans="1:33" s="54" customFormat="1" ht="12.75" customHeight="1">
      <c r="A13" s="46"/>
      <c r="B13" s="46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 t="s">
        <v>69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9"/>
      <c r="AB13" s="51"/>
      <c r="AC13" s="52"/>
      <c r="AD13" s="52"/>
      <c r="AE13" s="52"/>
      <c r="AF13" s="52"/>
      <c r="AG13" s="53"/>
    </row>
    <row r="14" spans="1:33" s="54" customFormat="1" ht="12.75" customHeight="1">
      <c r="A14" s="61">
        <f>List!B6</f>
        <v>0</v>
      </c>
      <c r="B14" s="61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7" t="s">
        <v>70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  <c r="AB14" s="51"/>
      <c r="AC14" s="52"/>
      <c r="AD14" s="52"/>
      <c r="AE14" s="52"/>
      <c r="AF14" s="52"/>
      <c r="AG14" s="53"/>
    </row>
    <row r="15" spans="1:33" s="52" customFormat="1" ht="12.75" customHeight="1">
      <c r="A15" s="61"/>
      <c r="B15" s="61"/>
      <c r="C15" s="55"/>
      <c r="D15" s="56"/>
      <c r="E15" s="56"/>
      <c r="F15" s="56"/>
      <c r="G15" s="56"/>
      <c r="H15" s="56"/>
      <c r="I15" s="56"/>
      <c r="J15" s="56"/>
      <c r="K15" s="56"/>
      <c r="L15" s="57" t="s">
        <v>71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9"/>
      <c r="AB15" s="51"/>
      <c r="AG15" s="53"/>
    </row>
    <row r="16" spans="1:33" s="52" customFormat="1" ht="12.75" customHeight="1">
      <c r="A16" s="61"/>
      <c r="B16" s="61"/>
      <c r="C16" s="55"/>
      <c r="D16" s="56"/>
      <c r="E16" s="56"/>
      <c r="F16" s="56"/>
      <c r="G16" s="56"/>
      <c r="H16" s="56"/>
      <c r="I16" s="56"/>
      <c r="J16" s="56"/>
      <c r="K16" s="57" t="s">
        <v>72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9"/>
      <c r="AB16" s="51"/>
      <c r="AG16" s="53"/>
    </row>
    <row r="17" spans="1:33" s="52" customFormat="1" ht="12.75" customHeight="1">
      <c r="A17" s="61"/>
      <c r="B17" s="61"/>
      <c r="C17" s="55"/>
      <c r="D17" s="56"/>
      <c r="E17" s="56"/>
      <c r="F17" s="56"/>
      <c r="G17" s="56"/>
      <c r="H17" s="56"/>
      <c r="I17" s="56"/>
      <c r="J17" s="57" t="s">
        <v>73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9"/>
      <c r="AB17" s="51"/>
      <c r="AG17" s="53"/>
    </row>
    <row r="18" spans="1:33" s="52" customFormat="1" ht="12.75" customHeight="1">
      <c r="A18" s="61"/>
      <c r="B18" s="61"/>
      <c r="C18" s="55"/>
      <c r="D18" s="56"/>
      <c r="E18" s="56"/>
      <c r="F18" s="56"/>
      <c r="G18" s="56"/>
      <c r="H18" s="56"/>
      <c r="I18" s="57" t="s">
        <v>74</v>
      </c>
      <c r="J18" s="58"/>
      <c r="K18" s="132" t="s">
        <v>81</v>
      </c>
      <c r="L18" s="132" t="s">
        <v>104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1"/>
      <c r="AG18" s="53"/>
    </row>
    <row r="19" spans="1:33" s="52" customFormat="1" ht="12.75" customHeight="1">
      <c r="A19" s="61"/>
      <c r="B19" s="61"/>
      <c r="C19" s="55"/>
      <c r="D19" s="56"/>
      <c r="E19" s="56"/>
      <c r="F19" s="56"/>
      <c r="G19" s="56"/>
      <c r="H19" s="57" t="s">
        <v>75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9"/>
      <c r="AB19" s="51"/>
      <c r="AG19" s="53"/>
    </row>
    <row r="20" spans="1:33" s="52" customFormat="1" ht="12.75" customHeight="1">
      <c r="A20" s="61"/>
      <c r="B20" s="61"/>
      <c r="C20" s="55"/>
      <c r="D20" s="56"/>
      <c r="E20" s="56"/>
      <c r="F20" s="56"/>
      <c r="G20" s="57" t="s">
        <v>76</v>
      </c>
      <c r="H20" s="58"/>
      <c r="I20" s="58"/>
      <c r="J20" s="58"/>
      <c r="K20" s="132" t="s">
        <v>104</v>
      </c>
      <c r="L20" s="132" t="s">
        <v>81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9"/>
      <c r="AB20" s="51"/>
      <c r="AG20" s="53"/>
    </row>
    <row r="21" spans="1:33" s="52" customFormat="1" ht="12.75" customHeight="1">
      <c r="A21" s="61"/>
      <c r="B21" s="61"/>
      <c r="C21" s="55"/>
      <c r="D21" s="56"/>
      <c r="E21" s="56"/>
      <c r="F21" s="57" t="s">
        <v>77</v>
      </c>
      <c r="G21" s="58" t="s">
        <v>79</v>
      </c>
      <c r="H21" s="58"/>
      <c r="I21" s="63" t="s">
        <v>104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9"/>
      <c r="AB21" s="51"/>
      <c r="AG21" s="53"/>
    </row>
    <row r="22" spans="1:33" s="52" customFormat="1" ht="12.75" customHeight="1">
      <c r="A22" s="61"/>
      <c r="B22" s="61"/>
      <c r="C22" s="55"/>
      <c r="D22" s="56"/>
      <c r="E22" s="57" t="s">
        <v>78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9"/>
      <c r="AB22" s="62"/>
      <c r="AG22" s="53"/>
    </row>
    <row r="23" spans="1:33" s="52" customFormat="1" ht="12.75" customHeight="1">
      <c r="A23" s="61"/>
      <c r="B23" s="61"/>
      <c r="C23" s="55"/>
      <c r="D23" s="57" t="s">
        <v>80</v>
      </c>
      <c r="E23" s="58"/>
      <c r="F23" s="132" t="s">
        <v>81</v>
      </c>
      <c r="G23" s="132" t="s">
        <v>81</v>
      </c>
      <c r="H23" s="58"/>
      <c r="I23" s="63" t="s">
        <v>104</v>
      </c>
      <c r="J23" s="58"/>
      <c r="K23" s="58"/>
      <c r="L23" s="132" t="s">
        <v>81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  <c r="AB23" s="62">
        <f>LARGE(AB29:AB39,6)</f>
        <v>135</v>
      </c>
      <c r="AG23" s="53"/>
    </row>
    <row r="24" spans="1:33" s="52" customFormat="1" ht="12.75" customHeight="1">
      <c r="A24" s="61"/>
      <c r="B24" s="61"/>
      <c r="C24" s="64" t="s">
        <v>82</v>
      </c>
      <c r="D24" s="65"/>
      <c r="E24" s="65"/>
      <c r="F24" s="65"/>
      <c r="G24" s="63" t="s">
        <v>81</v>
      </c>
      <c r="H24" s="65"/>
      <c r="I24" s="63" t="s">
        <v>104</v>
      </c>
      <c r="J24" s="65"/>
      <c r="K24" s="63" t="s">
        <v>81</v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6"/>
      <c r="AB24" s="67">
        <f>LARGE(AB29:AB39,3)</f>
        <v>135</v>
      </c>
      <c r="AG24" s="53"/>
    </row>
    <row r="25" spans="1:33" s="52" customFormat="1" ht="12.75" customHeight="1">
      <c r="A25" s="61"/>
      <c r="B25" s="61"/>
      <c r="C25" s="68" t="s">
        <v>82</v>
      </c>
      <c r="D25" s="69" t="s">
        <v>80</v>
      </c>
      <c r="E25" s="69" t="s">
        <v>78</v>
      </c>
      <c r="F25" s="69" t="s">
        <v>77</v>
      </c>
      <c r="G25" s="69" t="s">
        <v>76</v>
      </c>
      <c r="H25" s="69" t="s">
        <v>75</v>
      </c>
      <c r="I25" s="69" t="s">
        <v>74</v>
      </c>
      <c r="J25" s="69" t="s">
        <v>73</v>
      </c>
      <c r="K25" s="69" t="s">
        <v>72</v>
      </c>
      <c r="L25" s="69" t="s">
        <v>71</v>
      </c>
      <c r="M25" s="69" t="s">
        <v>70</v>
      </c>
      <c r="N25" s="69" t="s">
        <v>69</v>
      </c>
      <c r="O25" s="69" t="s">
        <v>68</v>
      </c>
      <c r="P25" s="69" t="s">
        <v>67</v>
      </c>
      <c r="Q25" s="69" t="s">
        <v>66</v>
      </c>
      <c r="R25" s="69" t="s">
        <v>65</v>
      </c>
      <c r="S25" s="69" t="s">
        <v>64</v>
      </c>
      <c r="T25" s="69" t="s">
        <v>63</v>
      </c>
      <c r="U25" s="69" t="s">
        <v>62</v>
      </c>
      <c r="V25" s="69" t="s">
        <v>61</v>
      </c>
      <c r="W25" s="69" t="s">
        <v>60</v>
      </c>
      <c r="X25" s="69" t="s">
        <v>59</v>
      </c>
      <c r="Y25" s="69" t="s">
        <v>58</v>
      </c>
      <c r="Z25" s="69" t="s">
        <v>57</v>
      </c>
      <c r="AA25" s="70" t="s">
        <v>83</v>
      </c>
      <c r="AB25" s="71"/>
      <c r="AG25" s="53"/>
    </row>
    <row r="26" spans="1:33" s="77" customFormat="1" ht="15" customHeight="1">
      <c r="A26" s="72" t="s">
        <v>105</v>
      </c>
      <c r="B26" s="73" t="s">
        <v>85</v>
      </c>
      <c r="C26" s="74" t="s">
        <v>106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5" t="s">
        <v>87</v>
      </c>
      <c r="AC26" s="76" t="s">
        <v>88</v>
      </c>
      <c r="AD26" s="76"/>
      <c r="AE26" s="76"/>
      <c r="AF26" s="76"/>
      <c r="AG26" s="76"/>
    </row>
    <row r="27" spans="1:33" s="84" customFormat="1" ht="100.5" customHeight="1">
      <c r="A27" s="72"/>
      <c r="B27" s="73"/>
      <c r="C27" s="133">
        <f>List!C15</f>
        <v>0</v>
      </c>
      <c r="D27" s="134">
        <f>List!C16</f>
        <v>0</v>
      </c>
      <c r="E27" s="134">
        <f>List!C17</f>
        <v>0</v>
      </c>
      <c r="F27" s="134">
        <f>List!C18</f>
        <v>0</v>
      </c>
      <c r="G27" s="134">
        <f>List!C19</f>
        <v>0</v>
      </c>
      <c r="H27" s="134">
        <f>List!C20</f>
        <v>0</v>
      </c>
      <c r="I27" s="134">
        <f>List!C21</f>
        <v>0</v>
      </c>
      <c r="J27" s="134">
        <f>List!C22</f>
        <v>0</v>
      </c>
      <c r="K27" s="134">
        <f>List!C23</f>
        <v>0</v>
      </c>
      <c r="L27" s="134" t="e">
        <f>NA()</f>
        <v>#N/A</v>
      </c>
      <c r="M27" s="134">
        <f>List!C24</f>
        <v>0</v>
      </c>
      <c r="N27" s="135">
        <f>List!C25</f>
        <v>0</v>
      </c>
      <c r="O27" s="135" t="e">
        <f>NA()</f>
        <v>#N/A</v>
      </c>
      <c r="P27" s="135" t="e">
        <f>NA()</f>
        <v>#N/A</v>
      </c>
      <c r="Q27" s="135" t="e">
        <f>NA()</f>
        <v>#N/A</v>
      </c>
      <c r="R27" s="135" t="e">
        <f>NA()</f>
        <v>#N/A</v>
      </c>
      <c r="S27" s="135" t="e">
        <f>NA()</f>
        <v>#N/A</v>
      </c>
      <c r="T27" s="135" t="e">
        <f>NA()</f>
        <v>#N/A</v>
      </c>
      <c r="U27" s="135" t="e">
        <f>NA()</f>
        <v>#N/A</v>
      </c>
      <c r="V27" s="135" t="e">
        <f>NA()</f>
        <v>#N/A</v>
      </c>
      <c r="W27" s="135" t="e">
        <f>NA()</f>
        <v>#N/A</v>
      </c>
      <c r="X27" s="135" t="e">
        <f>NA()</f>
        <v>#N/A</v>
      </c>
      <c r="Y27" s="135" t="e">
        <f>NA()</f>
        <v>#N/A</v>
      </c>
      <c r="Z27" s="135" t="e">
        <f>NA()</f>
        <v>#N/A</v>
      </c>
      <c r="AA27" s="135" t="e">
        <f>NA()</f>
        <v>#N/A</v>
      </c>
      <c r="AB27" s="75"/>
      <c r="AC27" s="80" t="s">
        <v>89</v>
      </c>
      <c r="AD27" s="81" t="s">
        <v>90</v>
      </c>
      <c r="AE27" s="81" t="s">
        <v>91</v>
      </c>
      <c r="AF27" s="82" t="s">
        <v>92</v>
      </c>
      <c r="AG27" s="83" t="s">
        <v>93</v>
      </c>
    </row>
    <row r="28" spans="1:33" ht="15.75" customHeight="1">
      <c r="A28" s="72"/>
      <c r="B28" s="73"/>
      <c r="C28" s="85" t="s">
        <v>94</v>
      </c>
      <c r="D28" s="86" t="s">
        <v>95</v>
      </c>
      <c r="E28" s="86" t="s">
        <v>94</v>
      </c>
      <c r="F28" s="86" t="s">
        <v>94</v>
      </c>
      <c r="G28" s="86" t="s">
        <v>94</v>
      </c>
      <c r="H28" s="86" t="s">
        <v>94</v>
      </c>
      <c r="I28" s="86" t="s">
        <v>94</v>
      </c>
      <c r="J28" s="86" t="s">
        <v>95</v>
      </c>
      <c r="K28" s="86" t="s">
        <v>95</v>
      </c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7"/>
      <c r="AB28" s="75"/>
      <c r="AC28" s="88" t="s">
        <v>97</v>
      </c>
      <c r="AD28" s="88"/>
      <c r="AE28" s="88"/>
      <c r="AF28" s="88"/>
      <c r="AG28" s="88"/>
    </row>
    <row r="29" spans="1:33" ht="26.25">
      <c r="A29" s="89" t="str">
        <f>List!B15</f>
        <v>BNF Grammar for ISO/IEC 9075-1:2003</v>
      </c>
      <c r="B29" s="90">
        <v>5</v>
      </c>
      <c r="C29" s="91">
        <v>9</v>
      </c>
      <c r="D29" s="92">
        <v>3</v>
      </c>
      <c r="E29" s="92">
        <v>9</v>
      </c>
      <c r="F29" s="92">
        <v>1</v>
      </c>
      <c r="G29" s="92">
        <v>1</v>
      </c>
      <c r="H29" s="92">
        <v>1</v>
      </c>
      <c r="I29" s="92">
        <v>1</v>
      </c>
      <c r="J29" s="92">
        <v>1</v>
      </c>
      <c r="K29" s="92">
        <v>1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3"/>
      <c r="AB29" s="94">
        <f>SUM(C29:AA29)*B29</f>
        <v>135</v>
      </c>
      <c r="AC29" s="95"/>
      <c r="AD29" s="92"/>
      <c r="AE29" s="92"/>
      <c r="AF29" s="96"/>
      <c r="AG29" s="97"/>
    </row>
    <row r="30" spans="1:33" ht="39">
      <c r="A30" s="98" t="str">
        <f>List!B16</f>
        <v>Configure file for DBMS Connection (MySQL, ORACLE, DB2)</v>
      </c>
      <c r="B30" s="99">
        <v>3</v>
      </c>
      <c r="C30" s="100">
        <v>3</v>
      </c>
      <c r="D30" s="101">
        <v>3</v>
      </c>
      <c r="E30" s="101">
        <v>3</v>
      </c>
      <c r="F30" s="101">
        <v>9</v>
      </c>
      <c r="G30" s="101">
        <v>9</v>
      </c>
      <c r="H30" s="101">
        <v>9</v>
      </c>
      <c r="I30" s="101">
        <v>3</v>
      </c>
      <c r="J30" s="101">
        <v>3</v>
      </c>
      <c r="K30" s="101">
        <v>3</v>
      </c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2"/>
      <c r="AB30" s="103">
        <f>SUM(C30:AA30)*B30</f>
        <v>135</v>
      </c>
      <c r="AC30" s="104"/>
      <c r="AD30" s="101"/>
      <c r="AE30" s="101"/>
      <c r="AF30" s="105"/>
      <c r="AG30" s="106"/>
    </row>
    <row r="31" spans="1:33" ht="16.5">
      <c r="A31" s="98" t="str">
        <f>List!B17</f>
        <v>Configure file for Testing</v>
      </c>
      <c r="B31" s="99">
        <v>3</v>
      </c>
      <c r="C31" s="100">
        <v>3</v>
      </c>
      <c r="D31" s="101">
        <v>3</v>
      </c>
      <c r="E31" s="101">
        <v>3</v>
      </c>
      <c r="F31" s="101">
        <v>9</v>
      </c>
      <c r="G31" s="101">
        <v>9</v>
      </c>
      <c r="H31" s="101">
        <v>9</v>
      </c>
      <c r="I31" s="101">
        <v>3</v>
      </c>
      <c r="J31" s="101">
        <v>3</v>
      </c>
      <c r="K31" s="101">
        <v>3</v>
      </c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2"/>
      <c r="AB31" s="103">
        <f>SUM(C31:AA31)*B31</f>
        <v>135</v>
      </c>
      <c r="AC31" s="104"/>
      <c r="AD31" s="101"/>
      <c r="AE31" s="101"/>
      <c r="AF31" s="105"/>
      <c r="AG31" s="106"/>
    </row>
    <row r="32" spans="1:33" ht="16.5">
      <c r="A32" s="98" t="str">
        <f>List!B18</f>
        <v>Generator</v>
      </c>
      <c r="B32" s="99">
        <v>5</v>
      </c>
      <c r="C32" s="100">
        <v>9</v>
      </c>
      <c r="D32" s="101">
        <v>9</v>
      </c>
      <c r="E32" s="101">
        <v>9</v>
      </c>
      <c r="F32" s="101">
        <v>3</v>
      </c>
      <c r="G32" s="101">
        <v>3</v>
      </c>
      <c r="H32" s="101">
        <v>3</v>
      </c>
      <c r="I32" s="101">
        <v>3</v>
      </c>
      <c r="J32" s="101">
        <v>3</v>
      </c>
      <c r="K32" s="101">
        <v>3</v>
      </c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2"/>
      <c r="AB32" s="103">
        <f>SUM(C32:AA32)*B32</f>
        <v>225</v>
      </c>
      <c r="AC32" s="104"/>
      <c r="AD32" s="101"/>
      <c r="AE32" s="101"/>
      <c r="AF32" s="105"/>
      <c r="AG32" s="106"/>
    </row>
    <row r="33" spans="1:33" ht="16.5">
      <c r="A33" s="98" t="str">
        <f>List!B19</f>
        <v>Submission</v>
      </c>
      <c r="B33" s="99">
        <v>5</v>
      </c>
      <c r="C33" s="100">
        <v>3</v>
      </c>
      <c r="D33" s="101">
        <v>3</v>
      </c>
      <c r="E33" s="101">
        <v>3</v>
      </c>
      <c r="F33" s="101">
        <v>9</v>
      </c>
      <c r="G33" s="101">
        <v>9</v>
      </c>
      <c r="H33" s="101">
        <v>9</v>
      </c>
      <c r="I33" s="101">
        <v>9</v>
      </c>
      <c r="J33" s="101">
        <v>3</v>
      </c>
      <c r="K33" s="101">
        <v>3</v>
      </c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2"/>
      <c r="AB33" s="103">
        <f>SUM(C33:AA33)*B33</f>
        <v>255</v>
      </c>
      <c r="AC33" s="104"/>
      <c r="AD33" s="101"/>
      <c r="AE33" s="101"/>
      <c r="AF33" s="105"/>
      <c r="AG33" s="106"/>
    </row>
    <row r="34" spans="1:33" ht="16.5">
      <c r="A34" s="98" t="str">
        <f>List!B20</f>
        <v>Monitoring</v>
      </c>
      <c r="B34" s="99">
        <v>5</v>
      </c>
      <c r="C34" s="100">
        <v>1</v>
      </c>
      <c r="D34" s="101">
        <v>1</v>
      </c>
      <c r="E34" s="101">
        <v>3</v>
      </c>
      <c r="F34" s="101">
        <v>3</v>
      </c>
      <c r="G34" s="101">
        <v>3</v>
      </c>
      <c r="H34" s="101">
        <v>3</v>
      </c>
      <c r="I34" s="101">
        <v>1</v>
      </c>
      <c r="J34" s="101">
        <v>9</v>
      </c>
      <c r="K34" s="101">
        <v>3</v>
      </c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2"/>
      <c r="AB34" s="103">
        <f>SUM(C34:AA34)*B34</f>
        <v>135</v>
      </c>
      <c r="AC34" s="104"/>
      <c r="AD34" s="101"/>
      <c r="AE34" s="101"/>
      <c r="AF34" s="105"/>
      <c r="AG34" s="106"/>
    </row>
    <row r="35" spans="1:33" ht="51.75">
      <c r="A35" s="98" t="str">
        <f>List!B21</f>
        <v>Log file  (No of queries generated / successfully executed / aborted ,No of syntactic errors)</v>
      </c>
      <c r="B35" s="99">
        <v>3</v>
      </c>
      <c r="C35" s="100">
        <v>1</v>
      </c>
      <c r="D35" s="101">
        <v>1</v>
      </c>
      <c r="E35" s="101">
        <v>1</v>
      </c>
      <c r="F35" s="101">
        <v>1</v>
      </c>
      <c r="G35" s="101">
        <v>1</v>
      </c>
      <c r="H35" s="101">
        <v>3</v>
      </c>
      <c r="I35" s="101">
        <v>1</v>
      </c>
      <c r="J35" s="101">
        <v>3</v>
      </c>
      <c r="K35" s="101">
        <v>9</v>
      </c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2"/>
      <c r="AB35" s="103">
        <f>SUM(C35:AA35)*B35</f>
        <v>63</v>
      </c>
      <c r="AC35" s="104"/>
      <c r="AD35" s="101"/>
      <c r="AE35" s="101"/>
      <c r="AF35" s="105"/>
      <c r="AG35" s="106"/>
    </row>
    <row r="36" spans="1:33" ht="15" customHeight="1">
      <c r="A36" s="98">
        <f>List!B22</f>
        <v>0</v>
      </c>
      <c r="B36" s="99">
        <v>0</v>
      </c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2"/>
      <c r="AB36" s="103">
        <f>SUM(C36:AA36)*B36</f>
        <v>0</v>
      </c>
      <c r="AC36" s="104"/>
      <c r="AD36" s="101"/>
      <c r="AE36" s="101"/>
      <c r="AF36" s="105"/>
      <c r="AG36" s="106"/>
    </row>
    <row r="37" spans="1:33" ht="15" customHeight="1">
      <c r="A37" s="98">
        <f>List!B23</f>
        <v>0</v>
      </c>
      <c r="B37" s="99">
        <v>0</v>
      </c>
      <c r="C37" s="100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2"/>
      <c r="AB37" s="103">
        <f>SUM(C37:AA37)*B37</f>
        <v>0</v>
      </c>
      <c r="AC37" s="104"/>
      <c r="AD37" s="101"/>
      <c r="AE37" s="101"/>
      <c r="AF37" s="105"/>
      <c r="AG37" s="106"/>
    </row>
    <row r="38" spans="1:33" ht="15" customHeight="1">
      <c r="A38" s="98" t="e">
        <f>NA()</f>
        <v>#N/A</v>
      </c>
      <c r="B38" s="99">
        <v>0</v>
      </c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2"/>
      <c r="AB38" s="103">
        <f>SUM(C38:AA38)*B38</f>
        <v>0</v>
      </c>
      <c r="AC38" s="104"/>
      <c r="AD38" s="101"/>
      <c r="AE38" s="101"/>
      <c r="AF38" s="105"/>
      <c r="AG38" s="106"/>
    </row>
    <row r="39" spans="1:33" ht="16.5">
      <c r="A39" s="98">
        <f>List!B24</f>
        <v>0</v>
      </c>
      <c r="B39" s="99">
        <v>0</v>
      </c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2"/>
      <c r="AB39" s="103">
        <f>SUM(C39:AA39)*B39</f>
        <v>0</v>
      </c>
      <c r="AC39" s="104"/>
      <c r="AD39" s="101"/>
      <c r="AE39" s="101"/>
      <c r="AF39" s="105"/>
      <c r="AG39" s="106"/>
    </row>
    <row r="40" spans="1:33" s="44" customFormat="1" ht="24" customHeight="1">
      <c r="A40" s="107" t="s">
        <v>98</v>
      </c>
      <c r="B40" s="108">
        <f>LARGE(C40:AA40,3)</f>
        <v>137</v>
      </c>
      <c r="C40" s="109">
        <f>SUMPRODUCT($B$29:$B$39,C29:C39)</f>
        <v>131</v>
      </c>
      <c r="D40" s="110">
        <f>SUMPRODUCT($B$29:$B$39,D29:D39)</f>
        <v>101</v>
      </c>
      <c r="E40" s="110">
        <f>SUMPRODUCT($B$29:$B$39,E29:E39)</f>
        <v>141</v>
      </c>
      <c r="F40" s="110">
        <f>SUMPRODUCT($B$29:$B$39,F29:F39)</f>
        <v>137</v>
      </c>
      <c r="G40" s="110">
        <f>SUMPRODUCT($B$29:$B$39,G29:G39)</f>
        <v>137</v>
      </c>
      <c r="H40" s="110">
        <f>SUMPRODUCT($B$29:$B$39,H29:H39)</f>
        <v>143</v>
      </c>
      <c r="I40" s="110">
        <f>SUMPRODUCT($B$29:$B$39,I29:I39)</f>
        <v>91</v>
      </c>
      <c r="J40" s="110">
        <f>SUMPRODUCT($B$29:$B$39,J29:J39)</f>
        <v>107</v>
      </c>
      <c r="K40" s="110">
        <f>SUMPRODUCT($B$29:$B$39,K29:K39)</f>
        <v>95</v>
      </c>
      <c r="L40" s="110">
        <f>SUMPRODUCT($B$29:$B$39,L29:L39)</f>
        <v>0</v>
      </c>
      <c r="M40" s="110">
        <f>SUMPRODUCT($B$29:$B$39,M29:M39)</f>
        <v>0</v>
      </c>
      <c r="N40" s="110">
        <f>SUMPRODUCT($B$29:$B$39,N29:N39)</f>
        <v>0</v>
      </c>
      <c r="O40" s="110">
        <f>SUMPRODUCT($B$29:$B$39,O29:O39)</f>
        <v>0</v>
      </c>
      <c r="P40" s="110">
        <f>SUMPRODUCT($B$29:$B$39,P29:P39)</f>
        <v>0</v>
      </c>
      <c r="Q40" s="110">
        <f>SUMPRODUCT($B$29:$B$39,Q29:Q39)</f>
        <v>0</v>
      </c>
      <c r="R40" s="110">
        <f>SUMPRODUCT($B$29:$B$39,R29:R39)</f>
        <v>0</v>
      </c>
      <c r="S40" s="110">
        <f>SUMPRODUCT($B$29:$B$39,S29:S39)</f>
        <v>0</v>
      </c>
      <c r="T40" s="110">
        <f>SUMPRODUCT($B$29:$B$39,T29:T39)</f>
        <v>0</v>
      </c>
      <c r="U40" s="110">
        <f>SUMPRODUCT($B$29:$B$39,U29:U39)</f>
        <v>0</v>
      </c>
      <c r="V40" s="110">
        <f>SUMPRODUCT($B$29:$B$39,V29:V39)</f>
        <v>0</v>
      </c>
      <c r="W40" s="110">
        <f>SUMPRODUCT($B$29:$B$39,W29:W39)</f>
        <v>0</v>
      </c>
      <c r="X40" s="110">
        <f>SUMPRODUCT($B$29:$B$39,X29:X39)</f>
        <v>0</v>
      </c>
      <c r="Y40" s="110">
        <f>SUMPRODUCT($B$29:$B$39,Y29:Y39)</f>
        <v>0</v>
      </c>
      <c r="Z40" s="110">
        <f>SUMPRODUCT($B$29:$B$39,Z29:Z39)</f>
        <v>0</v>
      </c>
      <c r="AA40" s="111">
        <f>SUMPRODUCT($B$29:$B$39,AA29:AA39)</f>
        <v>0</v>
      </c>
      <c r="AB40" s="112">
        <f>LARGE(C40:AA40,6)</f>
        <v>107</v>
      </c>
      <c r="AC40" s="109">
        <f>SUMPRODUCT($B$29:$B$39,AC29:AC39)</f>
        <v>0</v>
      </c>
      <c r="AD40" s="113">
        <f>SUMPRODUCT($B$29:$B$39,AD29:AD39)</f>
        <v>0</v>
      </c>
      <c r="AE40" s="113">
        <f>SUMPRODUCT($B$29:$B$39,AE29:AE39)</f>
        <v>0</v>
      </c>
      <c r="AF40" s="114">
        <f>SUMPRODUCT($B$29:$B$39,AF29:AF39)</f>
        <v>0</v>
      </c>
      <c r="AG40" s="115">
        <f>SUMPRODUCT($B$29:$B$39,AG29:AG39)</f>
        <v>0</v>
      </c>
    </row>
    <row r="41" spans="1:33" s="43" customFormat="1" ht="19.5" customHeight="1">
      <c r="A41" s="116" t="s">
        <v>99</v>
      </c>
      <c r="B41" s="116"/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9"/>
      <c r="AB41" s="120">
        <f>LARGE(AC40:AG40,1)</f>
        <v>0</v>
      </c>
      <c r="AC41" s="121"/>
      <c r="AD41" s="121"/>
      <c r="AE41" s="121"/>
      <c r="AF41" s="121"/>
      <c r="AG41" s="122"/>
    </row>
    <row r="42" spans="1:33" s="43" customFormat="1" ht="19.5" customHeight="1">
      <c r="A42" s="123" t="s">
        <v>100</v>
      </c>
      <c r="B42" s="123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2"/>
      <c r="AB42" s="120">
        <f>LARGE(AC40:AG40,2)</f>
        <v>0</v>
      </c>
      <c r="AC42" s="121"/>
      <c r="AD42" s="121"/>
      <c r="AE42" s="121"/>
      <c r="AF42" s="121"/>
      <c r="AG42" s="122"/>
    </row>
    <row r="43" spans="1:33" s="43" customFormat="1" ht="19.5" customHeight="1">
      <c r="A43" s="123" t="s">
        <v>101</v>
      </c>
      <c r="B43" s="123"/>
      <c r="C43" s="10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2"/>
      <c r="AB43" s="120"/>
      <c r="AC43" s="121"/>
      <c r="AD43" s="121"/>
      <c r="AE43" s="121"/>
      <c r="AF43" s="121"/>
      <c r="AG43" s="122"/>
    </row>
    <row r="44" spans="1:33" s="43" customFormat="1" ht="19.5" customHeight="1">
      <c r="A44" s="124" t="s">
        <v>101</v>
      </c>
      <c r="B44" s="124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7"/>
      <c r="AB44" s="120"/>
      <c r="AC44" s="121"/>
      <c r="AD44" s="121"/>
      <c r="AE44" s="121"/>
      <c r="AF44" s="121"/>
      <c r="AG44" s="122"/>
    </row>
    <row r="45" spans="1:33" s="45" customFormat="1" ht="24" customHeight="1">
      <c r="A45" s="128" t="s">
        <v>107</v>
      </c>
      <c r="B45" s="128"/>
      <c r="C45" s="129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1"/>
      <c r="AB45" s="120"/>
      <c r="AC45" s="122"/>
      <c r="AD45" s="122"/>
      <c r="AE45" s="122"/>
      <c r="AF45" s="122"/>
      <c r="AG45" s="122"/>
    </row>
    <row r="46" spans="28:33" ht="16.5">
      <c r="AB46" s="120"/>
      <c r="AC46" s="121"/>
      <c r="AD46" s="121"/>
      <c r="AE46" s="121"/>
      <c r="AF46" s="121"/>
      <c r="AG46" s="122"/>
    </row>
  </sheetData>
  <sheetProtection/>
  <mergeCells count="14">
    <mergeCell ref="A1:B13"/>
    <mergeCell ref="F6:I7"/>
    <mergeCell ref="A14:B25"/>
    <mergeCell ref="A26:A28"/>
    <mergeCell ref="B26:B28"/>
    <mergeCell ref="C26:AA26"/>
    <mergeCell ref="AB26:AB28"/>
    <mergeCell ref="AC26:AG26"/>
    <mergeCell ref="AC28:AG28"/>
    <mergeCell ref="A41:B41"/>
    <mergeCell ref="A42:B42"/>
    <mergeCell ref="A43:B43"/>
    <mergeCell ref="A44:B44"/>
    <mergeCell ref="A45:B45"/>
  </mergeCells>
  <conditionalFormatting sqref="C40:AA40">
    <cfRule type="cellIs" priority="1" dxfId="0" operator="greaterThanOrEqual" stopIfTrue="1">
      <formula>$B$54</formula>
    </cfRule>
    <cfRule type="cellIs" priority="2" dxfId="1" operator="between" stopIfTrue="1">
      <formula>$B$54</formula>
      <formula>$AB$54</formula>
    </cfRule>
  </conditionalFormatting>
  <conditionalFormatting sqref="AB29:AB39">
    <cfRule type="cellIs" priority="3" dxfId="0" operator="greaterThanOrEqual" stopIfTrue="1">
      <formula>$AB$24</formula>
    </cfRule>
    <cfRule type="cellIs" priority="4" dxfId="1" operator="between" stopIfTrue="1">
      <formula>$AB$24</formula>
      <formula>$AB$23</formula>
    </cfRule>
  </conditionalFormatting>
  <conditionalFormatting sqref="AC40:AG40">
    <cfRule type="cellIs" priority="5" dxfId="2" operator="equal" stopIfTrue="1">
      <formula>$AB$55</formula>
    </cfRule>
    <cfRule type="cellIs" priority="6" dxfId="3" operator="equal" stopIfTrue="1">
      <formula>$AB$56</formula>
    </cfRule>
  </conditionalFormatting>
  <printOptions/>
  <pageMargins left="0.7479166666666667" right="0.7479166666666667" top="0.9840277777777777" bottom="0.9854166666666667" header="0.5118055555555555" footer="0.5"/>
  <pageSetup fitToHeight="1" fitToWidth="1" horizontalDpi="300" verticalDpi="300" orientation="landscape" paperSize="9"/>
  <headerFooter alignWithMargins="0">
    <oddFooter>&amp;L&amp;"Arial,Regular"&amp;8Select the document classification as per the defined classification in the master list of documents’ for your project &lt;VERY CONFIDENTIAL/CONFIDENTIAL/INTERNALLY RESTRICTED/PUBLIC&gt;&amp;R&amp;"Arial,Regular"&amp;8&amp;P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zoomScale="80" zoomScaleNormal="80" workbookViewId="0" topLeftCell="A1">
      <selection activeCell="A34" sqref="A34"/>
    </sheetView>
  </sheetViews>
  <sheetFormatPr defaultColWidth="8.00390625" defaultRowHeight="12.75"/>
  <cols>
    <col min="1" max="1" width="16.875" style="42" customWidth="1"/>
    <col min="2" max="2" width="11.625" style="43" customWidth="1"/>
    <col min="3" max="10" width="10.125" style="43" customWidth="1"/>
    <col min="11" max="11" width="5.125" style="43" customWidth="1"/>
    <col min="12" max="13" width="10.50390625" style="43" customWidth="1"/>
    <col min="14" max="28" width="5.125" style="43" customWidth="1"/>
    <col min="29" max="29" width="6.00390625" style="44" customWidth="1"/>
    <col min="30" max="33" width="5.125" style="43" customWidth="1"/>
    <col min="34" max="34" width="6.00390625" style="45" customWidth="1"/>
    <col min="35" max="16384" width="8.25390625" style="42" customWidth="1"/>
  </cols>
  <sheetData>
    <row r="1" spans="1:34" s="54" customFormat="1" ht="12.75" customHeight="1">
      <c r="A1" s="46" t="s">
        <v>108</v>
      </c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9" t="s">
        <v>57</v>
      </c>
      <c r="AB1" s="50"/>
      <c r="AC1" s="51"/>
      <c r="AD1" s="52"/>
      <c r="AE1" s="52"/>
      <c r="AF1" s="52"/>
      <c r="AG1" s="52"/>
      <c r="AH1" s="53"/>
    </row>
    <row r="2" spans="1:34" s="54" customFormat="1" ht="12.75" customHeight="1">
      <c r="A2" s="46"/>
      <c r="B2" s="46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7" t="s">
        <v>58</v>
      </c>
      <c r="AA2" s="58"/>
      <c r="AB2" s="59"/>
      <c r="AC2" s="51"/>
      <c r="AD2" s="52"/>
      <c r="AE2" s="52"/>
      <c r="AF2" s="52"/>
      <c r="AG2" s="52"/>
      <c r="AH2" s="53"/>
    </row>
    <row r="3" spans="1:34" s="54" customFormat="1" ht="12.75" customHeight="1">
      <c r="A3" s="46"/>
      <c r="B3" s="46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7" t="s">
        <v>59</v>
      </c>
      <c r="Z3" s="58"/>
      <c r="AA3" s="58"/>
      <c r="AB3" s="59"/>
      <c r="AC3" s="51"/>
      <c r="AD3" s="52"/>
      <c r="AE3" s="52"/>
      <c r="AF3" s="52"/>
      <c r="AG3" s="52"/>
      <c r="AH3" s="53"/>
    </row>
    <row r="4" spans="1:34" s="54" customFormat="1" ht="12.75" customHeight="1">
      <c r="A4" s="46"/>
      <c r="B4" s="46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 t="s">
        <v>60</v>
      </c>
      <c r="Y4" s="58"/>
      <c r="Z4" s="58"/>
      <c r="AA4" s="58"/>
      <c r="AB4" s="59"/>
      <c r="AC4" s="51"/>
      <c r="AD4" s="52"/>
      <c r="AE4" s="52"/>
      <c r="AF4" s="52"/>
      <c r="AG4" s="52"/>
      <c r="AH4" s="53"/>
    </row>
    <row r="5" spans="1:34" s="54" customFormat="1" ht="12.75" customHeight="1">
      <c r="A5" s="46"/>
      <c r="B5" s="46"/>
      <c r="C5" s="55"/>
      <c r="D5" s="56"/>
      <c r="E5" s="56"/>
      <c r="F5" s="136"/>
      <c r="G5" s="136"/>
      <c r="H5" s="136"/>
      <c r="I5" s="136"/>
      <c r="J5" s="13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 t="s">
        <v>61</v>
      </c>
      <c r="X5" s="58"/>
      <c r="Y5" s="58"/>
      <c r="Z5" s="58"/>
      <c r="AA5" s="58"/>
      <c r="AB5" s="59"/>
      <c r="AC5" s="51"/>
      <c r="AD5" s="52"/>
      <c r="AE5" s="52"/>
      <c r="AF5" s="52"/>
      <c r="AG5" s="52"/>
      <c r="AH5" s="53"/>
    </row>
    <row r="6" spans="1:34" s="54" customFormat="1" ht="12.75" customHeight="1">
      <c r="A6" s="46"/>
      <c r="B6" s="46"/>
      <c r="C6" s="55"/>
      <c r="D6" s="56"/>
      <c r="E6" s="137"/>
      <c r="F6" s="60">
        <f>List!D8</f>
        <v>40072</v>
      </c>
      <c r="G6" s="60"/>
      <c r="H6" s="60"/>
      <c r="I6" s="60"/>
      <c r="J6" s="60"/>
      <c r="K6" s="138"/>
      <c r="L6" s="56"/>
      <c r="M6" s="56"/>
      <c r="N6" s="56"/>
      <c r="O6" s="56"/>
      <c r="P6" s="56"/>
      <c r="Q6" s="56"/>
      <c r="R6" s="56"/>
      <c r="S6" s="56"/>
      <c r="T6" s="56"/>
      <c r="U6" s="56"/>
      <c r="V6" s="57" t="s">
        <v>62</v>
      </c>
      <c r="W6" s="58"/>
      <c r="X6" s="58"/>
      <c r="Y6" s="58"/>
      <c r="Z6" s="58"/>
      <c r="AA6" s="58"/>
      <c r="AB6" s="59"/>
      <c r="AC6" s="51"/>
      <c r="AD6" s="52"/>
      <c r="AE6" s="52"/>
      <c r="AF6" s="52"/>
      <c r="AG6" s="52"/>
      <c r="AH6" s="53"/>
    </row>
    <row r="7" spans="1:34" s="54" customFormat="1" ht="12.75" customHeight="1">
      <c r="A7" s="46"/>
      <c r="B7" s="46"/>
      <c r="C7" s="55"/>
      <c r="D7" s="56"/>
      <c r="E7" s="137"/>
      <c r="F7" s="60"/>
      <c r="G7" s="60"/>
      <c r="H7" s="60"/>
      <c r="I7" s="60"/>
      <c r="J7" s="60"/>
      <c r="K7" s="138"/>
      <c r="L7" s="56"/>
      <c r="M7" s="56"/>
      <c r="N7" s="56"/>
      <c r="O7" s="56"/>
      <c r="P7" s="56"/>
      <c r="Q7" s="56"/>
      <c r="R7" s="56"/>
      <c r="S7" s="56"/>
      <c r="T7" s="56"/>
      <c r="U7" s="57" t="s">
        <v>63</v>
      </c>
      <c r="V7" s="58"/>
      <c r="W7" s="58"/>
      <c r="X7" s="58"/>
      <c r="Y7" s="58"/>
      <c r="Z7" s="58"/>
      <c r="AA7" s="58"/>
      <c r="AB7" s="59"/>
      <c r="AC7" s="51"/>
      <c r="AD7" s="52"/>
      <c r="AE7" s="52"/>
      <c r="AF7" s="52"/>
      <c r="AG7" s="52"/>
      <c r="AH7" s="53"/>
    </row>
    <row r="8" spans="1:34" s="54" customFormat="1" ht="12.75" customHeight="1">
      <c r="A8" s="46"/>
      <c r="B8" s="46"/>
      <c r="C8" s="55"/>
      <c r="D8" s="56"/>
      <c r="E8" s="56"/>
      <c r="F8" s="139"/>
      <c r="G8" s="139"/>
      <c r="H8" s="139"/>
      <c r="I8" s="139"/>
      <c r="J8" s="139"/>
      <c r="K8" s="56"/>
      <c r="L8" s="56"/>
      <c r="M8" s="56"/>
      <c r="N8" s="56"/>
      <c r="O8" s="56"/>
      <c r="P8" s="56"/>
      <c r="Q8" s="56"/>
      <c r="R8" s="56"/>
      <c r="S8" s="56"/>
      <c r="T8" s="57" t="s">
        <v>64</v>
      </c>
      <c r="U8" s="58"/>
      <c r="V8" s="58"/>
      <c r="W8" s="58"/>
      <c r="X8" s="58"/>
      <c r="Y8" s="58"/>
      <c r="Z8" s="58"/>
      <c r="AA8" s="58"/>
      <c r="AB8" s="59"/>
      <c r="AC8" s="51"/>
      <c r="AD8" s="52"/>
      <c r="AE8" s="52"/>
      <c r="AF8" s="52"/>
      <c r="AG8" s="52"/>
      <c r="AH8" s="53"/>
    </row>
    <row r="9" spans="1:34" s="54" customFormat="1" ht="12.75" customHeight="1">
      <c r="A9" s="46"/>
      <c r="B9" s="46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 t="s">
        <v>65</v>
      </c>
      <c r="T9" s="58"/>
      <c r="U9" s="58"/>
      <c r="V9" s="58"/>
      <c r="W9" s="58"/>
      <c r="X9" s="58"/>
      <c r="Y9" s="58"/>
      <c r="Z9" s="58"/>
      <c r="AA9" s="58"/>
      <c r="AB9" s="59"/>
      <c r="AC9" s="51"/>
      <c r="AD9" s="52"/>
      <c r="AE9" s="52"/>
      <c r="AF9" s="52"/>
      <c r="AG9" s="52"/>
      <c r="AH9" s="53"/>
    </row>
    <row r="10" spans="1:34" s="54" customFormat="1" ht="12.75" customHeight="1">
      <c r="A10" s="46"/>
      <c r="B10" s="46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7" t="s">
        <v>66</v>
      </c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51"/>
      <c r="AD10" s="52"/>
      <c r="AE10" s="52"/>
      <c r="AF10" s="52"/>
      <c r="AG10" s="52"/>
      <c r="AH10" s="53"/>
    </row>
    <row r="11" spans="1:34" s="54" customFormat="1" ht="12.75" customHeight="1">
      <c r="A11" s="46"/>
      <c r="B11" s="46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 t="s">
        <v>67</v>
      </c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51"/>
      <c r="AD11" s="52"/>
      <c r="AE11" s="52"/>
      <c r="AF11" s="52"/>
      <c r="AG11" s="52"/>
      <c r="AH11" s="53"/>
    </row>
    <row r="12" spans="1:34" s="54" customFormat="1" ht="12.75" customHeight="1">
      <c r="A12" s="46"/>
      <c r="B12" s="46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 t="s">
        <v>68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51"/>
      <c r="AD12" s="52"/>
      <c r="AE12" s="52"/>
      <c r="AF12" s="52"/>
      <c r="AG12" s="52"/>
      <c r="AH12" s="53"/>
    </row>
    <row r="13" spans="1:34" s="54" customFormat="1" ht="12.75" customHeight="1">
      <c r="A13" s="46"/>
      <c r="B13" s="46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 t="s">
        <v>69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51"/>
      <c r="AD13" s="52"/>
      <c r="AE13" s="52"/>
      <c r="AF13" s="52"/>
      <c r="AG13" s="52"/>
      <c r="AH13" s="53"/>
    </row>
    <row r="14" spans="1:34" s="54" customFormat="1" ht="12.75" customHeight="1">
      <c r="A14" s="61" t="str">
        <f>List!B6</f>
        <v>SQL Grammar Test</v>
      </c>
      <c r="B14" s="61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 t="s">
        <v>70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51"/>
      <c r="AD14" s="52"/>
      <c r="AE14" s="52"/>
      <c r="AF14" s="52"/>
      <c r="AG14" s="52"/>
      <c r="AH14" s="53"/>
    </row>
    <row r="15" spans="1:34" s="52" customFormat="1" ht="12.75" customHeight="1">
      <c r="A15" s="61"/>
      <c r="B15" s="61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7" t="s">
        <v>71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51"/>
      <c r="AH15" s="53"/>
    </row>
    <row r="16" spans="1:34" s="52" customFormat="1" ht="12.75" customHeight="1">
      <c r="A16" s="61"/>
      <c r="B16" s="61"/>
      <c r="C16" s="55"/>
      <c r="D16" s="56"/>
      <c r="E16" s="56"/>
      <c r="F16" s="56"/>
      <c r="G16" s="56"/>
      <c r="H16" s="56"/>
      <c r="I16" s="56"/>
      <c r="J16" s="56"/>
      <c r="K16" s="56"/>
      <c r="L16" s="57" t="s">
        <v>72</v>
      </c>
      <c r="M16" s="63" t="s">
        <v>81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51"/>
      <c r="AH16" s="53"/>
    </row>
    <row r="17" spans="1:34" s="52" customFormat="1" ht="12.75" customHeight="1">
      <c r="A17" s="61"/>
      <c r="B17" s="61"/>
      <c r="C17" s="55"/>
      <c r="D17" s="56"/>
      <c r="E17" s="56"/>
      <c r="F17" s="56"/>
      <c r="G17" s="56"/>
      <c r="H17" s="56"/>
      <c r="I17" s="56"/>
      <c r="J17" s="56"/>
      <c r="K17" s="57" t="s">
        <v>73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51"/>
      <c r="AH17" s="53"/>
    </row>
    <row r="18" spans="1:34" s="52" customFormat="1" ht="12.75" customHeight="1">
      <c r="A18" s="61"/>
      <c r="B18" s="61"/>
      <c r="C18" s="55"/>
      <c r="D18" s="56"/>
      <c r="E18" s="56"/>
      <c r="F18" s="56"/>
      <c r="G18" s="56"/>
      <c r="H18" s="56"/>
      <c r="I18" s="56"/>
      <c r="J18" s="57" t="s">
        <v>74</v>
      </c>
      <c r="K18" s="58"/>
      <c r="L18" s="58"/>
      <c r="M18" s="63" t="s">
        <v>81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51"/>
      <c r="AH18" s="53"/>
    </row>
    <row r="19" spans="1:34" s="52" customFormat="1" ht="12.75" customHeight="1">
      <c r="A19" s="61"/>
      <c r="B19" s="61"/>
      <c r="C19" s="55"/>
      <c r="D19" s="56"/>
      <c r="E19" s="56"/>
      <c r="F19" s="56"/>
      <c r="G19" s="56"/>
      <c r="H19" s="56"/>
      <c r="I19" s="57" t="s">
        <v>75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51"/>
      <c r="AH19" s="53"/>
    </row>
    <row r="20" spans="1:34" s="52" customFormat="1" ht="12.75" customHeight="1">
      <c r="A20" s="61"/>
      <c r="B20" s="61"/>
      <c r="C20" s="55"/>
      <c r="D20" s="56"/>
      <c r="E20" s="56"/>
      <c r="F20" s="56"/>
      <c r="G20" s="56"/>
      <c r="H20" s="57" t="s">
        <v>76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51"/>
      <c r="AH20" s="53"/>
    </row>
    <row r="21" spans="1:34" s="52" customFormat="1" ht="12.75" customHeight="1">
      <c r="A21" s="61"/>
      <c r="B21" s="61"/>
      <c r="C21" s="55"/>
      <c r="D21" s="56"/>
      <c r="E21" s="56"/>
      <c r="F21" s="57" t="s">
        <v>77</v>
      </c>
      <c r="G21" s="57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51"/>
      <c r="AH21" s="53"/>
    </row>
    <row r="22" spans="1:34" s="52" customFormat="1" ht="12.75" customHeight="1">
      <c r="A22" s="61"/>
      <c r="B22" s="61"/>
      <c r="C22" s="55"/>
      <c r="D22" s="56"/>
      <c r="E22" s="57" t="s">
        <v>78</v>
      </c>
      <c r="F22" s="58"/>
      <c r="G22" s="58"/>
      <c r="H22" s="58"/>
      <c r="I22" s="58"/>
      <c r="J22" s="58"/>
      <c r="K22" s="58"/>
      <c r="L22" s="63" t="s">
        <v>81</v>
      </c>
      <c r="M22" s="63" t="s">
        <v>81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62"/>
      <c r="AH22" s="53"/>
    </row>
    <row r="23" spans="1:34" s="52" customFormat="1" ht="12.75" customHeight="1">
      <c r="A23" s="61"/>
      <c r="B23" s="61"/>
      <c r="C23" s="55"/>
      <c r="D23" s="57" t="s">
        <v>80</v>
      </c>
      <c r="E23" s="63" t="s">
        <v>81</v>
      </c>
      <c r="F23" s="58"/>
      <c r="G23" s="58"/>
      <c r="H23" s="58"/>
      <c r="I23" s="58"/>
      <c r="J23" s="58"/>
      <c r="K23" s="58"/>
      <c r="L23" s="63" t="s">
        <v>81</v>
      </c>
      <c r="M23" s="63" t="s">
        <v>81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62">
        <f>LARGE(AC29:AC39,6)</f>
        <v>108</v>
      </c>
      <c r="AH23" s="53"/>
    </row>
    <row r="24" spans="1:34" s="52" customFormat="1" ht="12.75" customHeight="1">
      <c r="A24" s="61"/>
      <c r="B24" s="61"/>
      <c r="C24" s="64" t="s">
        <v>82</v>
      </c>
      <c r="D24" s="65"/>
      <c r="E24" s="65"/>
      <c r="F24" s="65"/>
      <c r="G24" s="65"/>
      <c r="H24" s="65"/>
      <c r="I24" s="63" t="s">
        <v>81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/>
      <c r="AC24" s="67">
        <f>LARGE(AC29:AC39,3)</f>
        <v>150</v>
      </c>
      <c r="AH24" s="53"/>
    </row>
    <row r="25" spans="1:34" s="52" customFormat="1" ht="12.75" customHeight="1">
      <c r="A25" s="61"/>
      <c r="B25" s="61"/>
      <c r="C25" s="68" t="s">
        <v>82</v>
      </c>
      <c r="D25" s="69" t="s">
        <v>80</v>
      </c>
      <c r="E25" s="69" t="s">
        <v>78</v>
      </c>
      <c r="F25" s="69" t="s">
        <v>77</v>
      </c>
      <c r="G25" s="69"/>
      <c r="H25" s="69" t="s">
        <v>76</v>
      </c>
      <c r="I25" s="69" t="s">
        <v>75</v>
      </c>
      <c r="J25" s="69" t="s">
        <v>74</v>
      </c>
      <c r="K25" s="69" t="s">
        <v>73</v>
      </c>
      <c r="L25" s="69" t="s">
        <v>72</v>
      </c>
      <c r="M25" s="69" t="s">
        <v>71</v>
      </c>
      <c r="N25" s="69" t="s">
        <v>70</v>
      </c>
      <c r="O25" s="69" t="s">
        <v>69</v>
      </c>
      <c r="P25" s="69" t="s">
        <v>68</v>
      </c>
      <c r="Q25" s="69" t="s">
        <v>67</v>
      </c>
      <c r="R25" s="69" t="s">
        <v>66</v>
      </c>
      <c r="S25" s="69" t="s">
        <v>65</v>
      </c>
      <c r="T25" s="69" t="s">
        <v>64</v>
      </c>
      <c r="U25" s="69" t="s">
        <v>63</v>
      </c>
      <c r="V25" s="69" t="s">
        <v>62</v>
      </c>
      <c r="W25" s="69" t="s">
        <v>61</v>
      </c>
      <c r="X25" s="69" t="s">
        <v>60</v>
      </c>
      <c r="Y25" s="69" t="s">
        <v>59</v>
      </c>
      <c r="Z25" s="69" t="s">
        <v>58</v>
      </c>
      <c r="AA25" s="69" t="s">
        <v>57</v>
      </c>
      <c r="AB25" s="70" t="s">
        <v>83</v>
      </c>
      <c r="AC25" s="71"/>
      <c r="AH25" s="53"/>
    </row>
    <row r="26" spans="1:34" s="77" customFormat="1" ht="15" customHeight="1">
      <c r="A26" s="72" t="s">
        <v>109</v>
      </c>
      <c r="B26" s="73" t="s">
        <v>85</v>
      </c>
      <c r="C26" s="74" t="s">
        <v>110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5" t="s">
        <v>87</v>
      </c>
      <c r="AD26" s="76" t="s">
        <v>88</v>
      </c>
      <c r="AE26" s="76"/>
      <c r="AF26" s="76"/>
      <c r="AG26" s="76"/>
      <c r="AH26" s="76"/>
    </row>
    <row r="27" spans="1:34" s="84" customFormat="1" ht="100.5" customHeight="1">
      <c r="A27" s="72"/>
      <c r="B27" s="73"/>
      <c r="C27" s="78" t="str">
        <f>List!D15</f>
        <v>Store BNF Grammar seperated as symbol and expression into Hash Map </v>
      </c>
      <c r="D27" s="79" t="str">
        <f>List!D16</f>
        <v>Parse BNF Grammar into terminal value and non-terminal value</v>
      </c>
      <c r="E27" s="79" t="str">
        <f>List!D17</f>
        <v>Travelse Hash Map to build the structure of query </v>
      </c>
      <c r="F27" s="79" t="str">
        <f>List!D18</f>
        <v>Store domain data into feature object in case that approciate position is detected while travelsing</v>
      </c>
      <c r="G27" s="79" t="str">
        <f>List!D19</f>
        <v>generate meaningful query afer check semantic error</v>
      </c>
      <c r="H27" s="79" t="str">
        <f>List!D20</f>
        <v>unify interface each DBMS using DAO pattern</v>
      </c>
      <c r="I27" s="79" t="str">
        <f>List!D21</f>
        <v>Provide two way of comparison, depending on size of result (usring List, DBMS)</v>
      </c>
      <c r="J27" s="79" t="str">
        <f>List!D22</f>
        <v>Calculate the statistical information with the compared result set and write  it to log file</v>
      </c>
      <c r="K27" s="79">
        <f>List!D23</f>
        <v>0</v>
      </c>
      <c r="L27" s="79" t="e">
        <f>NA()</f>
        <v>#N/A</v>
      </c>
      <c r="M27" s="79">
        <f>List!D24</f>
        <v>0</v>
      </c>
      <c r="N27" s="79" t="e">
        <f>NA()</f>
        <v>#N/A</v>
      </c>
      <c r="O27" s="79" t="e">
        <f>NA()</f>
        <v>#N/A</v>
      </c>
      <c r="P27" s="79" t="e">
        <f>NA()</f>
        <v>#N/A</v>
      </c>
      <c r="Q27" s="79" t="e">
        <f>NA()</f>
        <v>#N/A</v>
      </c>
      <c r="R27" s="79" t="e">
        <f>NA()</f>
        <v>#N/A</v>
      </c>
      <c r="S27" s="79" t="e">
        <f>NA()</f>
        <v>#N/A</v>
      </c>
      <c r="T27" s="79" t="e">
        <f>NA()</f>
        <v>#N/A</v>
      </c>
      <c r="U27" s="79" t="e">
        <f>NA()</f>
        <v>#N/A</v>
      </c>
      <c r="V27" s="79" t="e">
        <f>NA()</f>
        <v>#N/A</v>
      </c>
      <c r="W27" s="79" t="e">
        <f>NA()</f>
        <v>#N/A</v>
      </c>
      <c r="X27" s="79" t="e">
        <f>NA()</f>
        <v>#N/A</v>
      </c>
      <c r="Y27" s="79" t="e">
        <f>NA()</f>
        <v>#N/A</v>
      </c>
      <c r="Z27" s="79" t="e">
        <f>NA()</f>
        <v>#N/A</v>
      </c>
      <c r="AA27" s="79" t="e">
        <f>NA()</f>
        <v>#N/A</v>
      </c>
      <c r="AB27" s="79" t="e">
        <f>NA()</f>
        <v>#N/A</v>
      </c>
      <c r="AC27" s="75"/>
      <c r="AD27" s="80" t="s">
        <v>89</v>
      </c>
      <c r="AE27" s="81" t="s">
        <v>90</v>
      </c>
      <c r="AF27" s="81" t="s">
        <v>91</v>
      </c>
      <c r="AG27" s="82" t="s">
        <v>92</v>
      </c>
      <c r="AH27" s="83" t="s">
        <v>93</v>
      </c>
    </row>
    <row r="28" spans="1:34" ht="15.75" customHeight="1">
      <c r="A28" s="72"/>
      <c r="B28" s="73"/>
      <c r="C28" s="85" t="s">
        <v>94</v>
      </c>
      <c r="D28" s="86" t="s">
        <v>94</v>
      </c>
      <c r="E28" s="86" t="s">
        <v>94</v>
      </c>
      <c r="F28" s="86" t="s">
        <v>94</v>
      </c>
      <c r="G28" s="86" t="s">
        <v>94</v>
      </c>
      <c r="H28" s="86" t="s">
        <v>94</v>
      </c>
      <c r="I28" s="86" t="s">
        <v>94</v>
      </c>
      <c r="J28" s="86" t="s">
        <v>94</v>
      </c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7"/>
      <c r="AC28" s="75"/>
      <c r="AD28" s="88" t="s">
        <v>97</v>
      </c>
      <c r="AE28" s="88"/>
      <c r="AF28" s="88"/>
      <c r="AG28" s="88"/>
      <c r="AH28" s="88"/>
    </row>
    <row r="29" spans="1:34" ht="33" customHeight="1">
      <c r="A29" s="89" t="str">
        <f>List!C15</f>
        <v>Generator can analyse BNF Grammar</v>
      </c>
      <c r="B29" s="90">
        <v>5</v>
      </c>
      <c r="C29" s="91">
        <v>9</v>
      </c>
      <c r="D29" s="92">
        <v>9</v>
      </c>
      <c r="E29" s="92">
        <v>9</v>
      </c>
      <c r="F29" s="92">
        <v>3</v>
      </c>
      <c r="G29" s="92">
        <v>3</v>
      </c>
      <c r="H29" s="92">
        <v>1</v>
      </c>
      <c r="I29" s="92">
        <v>1</v>
      </c>
      <c r="J29" s="92">
        <v>1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3"/>
      <c r="AC29" s="94">
        <f>SUM(C29:AB29)*B29</f>
        <v>180</v>
      </c>
      <c r="AD29" s="95"/>
      <c r="AE29" s="92"/>
      <c r="AF29" s="92"/>
      <c r="AG29" s="96"/>
      <c r="AH29" s="97"/>
    </row>
    <row r="30" spans="1:34" ht="46.5" customHeight="1">
      <c r="A30" s="98" t="str">
        <f>List!C16</f>
        <v>Generator can analyse Domain Information for generating query</v>
      </c>
      <c r="B30" s="99">
        <v>3</v>
      </c>
      <c r="C30" s="100">
        <v>9</v>
      </c>
      <c r="D30" s="101">
        <v>3</v>
      </c>
      <c r="E30" s="101">
        <v>3</v>
      </c>
      <c r="F30" s="101">
        <v>9</v>
      </c>
      <c r="G30" s="101">
        <v>3</v>
      </c>
      <c r="H30" s="101">
        <v>3</v>
      </c>
      <c r="I30" s="101">
        <v>3</v>
      </c>
      <c r="J30" s="101">
        <v>3</v>
      </c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2"/>
      <c r="AC30" s="103">
        <f>SUM(C30:AB30)*B30</f>
        <v>108</v>
      </c>
      <c r="AD30" s="104"/>
      <c r="AE30" s="101"/>
      <c r="AF30" s="101"/>
      <c r="AG30" s="105"/>
      <c r="AH30" s="106"/>
    </row>
    <row r="31" spans="1:34" ht="40.5" customHeight="1">
      <c r="A31" s="98" t="str">
        <f>List!C17</f>
        <v>Generator can generate meaningful query</v>
      </c>
      <c r="B31" s="99">
        <v>5</v>
      </c>
      <c r="C31" s="100">
        <v>9</v>
      </c>
      <c r="D31" s="101">
        <v>3</v>
      </c>
      <c r="E31" s="101">
        <v>3</v>
      </c>
      <c r="F31" s="101">
        <v>9</v>
      </c>
      <c r="G31" s="101">
        <v>9</v>
      </c>
      <c r="H31" s="101">
        <v>3</v>
      </c>
      <c r="I31" s="101">
        <v>3</v>
      </c>
      <c r="J31" s="101">
        <v>3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2"/>
      <c r="AC31" s="103">
        <f>SUM(C31:AB31)*B31</f>
        <v>210</v>
      </c>
      <c r="AD31" s="104"/>
      <c r="AE31" s="101"/>
      <c r="AF31" s="101"/>
      <c r="AG31" s="105"/>
      <c r="AH31" s="106"/>
    </row>
    <row r="32" spans="1:34" ht="39" customHeight="1">
      <c r="A32" s="98" t="str">
        <f>List!C18</f>
        <v>Submission can connect DBMS using configure file</v>
      </c>
      <c r="B32" s="99">
        <v>3</v>
      </c>
      <c r="C32" s="100">
        <v>3</v>
      </c>
      <c r="D32" s="101">
        <v>3</v>
      </c>
      <c r="E32" s="101">
        <v>3</v>
      </c>
      <c r="F32" s="101">
        <v>3</v>
      </c>
      <c r="G32" s="101">
        <v>3</v>
      </c>
      <c r="H32" s="101">
        <v>9</v>
      </c>
      <c r="I32" s="101">
        <v>3</v>
      </c>
      <c r="J32" s="101">
        <v>3</v>
      </c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2"/>
      <c r="AC32" s="103">
        <f>SUM(C32:AB32)*B32</f>
        <v>90</v>
      </c>
      <c r="AD32" s="104"/>
      <c r="AE32" s="101"/>
      <c r="AF32" s="101"/>
      <c r="AG32" s="105"/>
      <c r="AH32" s="106"/>
    </row>
    <row r="33" spans="1:34" ht="26.25">
      <c r="A33" s="98" t="str">
        <f>List!C19</f>
        <v>Submission can send query to each DBMS</v>
      </c>
      <c r="B33" s="99">
        <v>5</v>
      </c>
      <c r="C33" s="100">
        <v>3</v>
      </c>
      <c r="D33" s="101">
        <v>3</v>
      </c>
      <c r="E33" s="101">
        <v>3</v>
      </c>
      <c r="F33" s="101">
        <v>3</v>
      </c>
      <c r="G33" s="101">
        <v>3</v>
      </c>
      <c r="H33" s="101">
        <v>9</v>
      </c>
      <c r="I33" s="101">
        <v>3</v>
      </c>
      <c r="J33" s="101">
        <v>3</v>
      </c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2"/>
      <c r="AC33" s="103">
        <f>SUM(C33:AB33)*B33</f>
        <v>150</v>
      </c>
      <c r="AD33" s="104"/>
      <c r="AE33" s="101"/>
      <c r="AF33" s="101"/>
      <c r="AG33" s="105"/>
      <c r="AH33" s="106"/>
    </row>
    <row r="34" spans="1:34" ht="39">
      <c r="A34" s="98" t="str">
        <f>List!C20</f>
        <v>Submission can receive query result from each DBMS</v>
      </c>
      <c r="B34" s="99">
        <v>5</v>
      </c>
      <c r="C34" s="100">
        <v>3</v>
      </c>
      <c r="D34" s="101">
        <v>3</v>
      </c>
      <c r="E34" s="101">
        <v>3</v>
      </c>
      <c r="F34" s="101">
        <v>3</v>
      </c>
      <c r="G34" s="101">
        <v>3</v>
      </c>
      <c r="H34" s="101">
        <v>9</v>
      </c>
      <c r="I34" s="101">
        <v>3</v>
      </c>
      <c r="J34" s="101">
        <v>3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2"/>
      <c r="AC34" s="103">
        <f>SUM(C34:AB34)*B34</f>
        <v>150</v>
      </c>
      <c r="AD34" s="104"/>
      <c r="AE34" s="101"/>
      <c r="AF34" s="101"/>
      <c r="AG34" s="105"/>
      <c r="AH34" s="106"/>
    </row>
    <row r="35" spans="1:34" ht="39">
      <c r="A35" s="98" t="str">
        <f>List!C21</f>
        <v>Submission can receive Domain information</v>
      </c>
      <c r="B35" s="99">
        <v>3</v>
      </c>
      <c r="C35" s="100">
        <v>3</v>
      </c>
      <c r="D35" s="101">
        <v>3</v>
      </c>
      <c r="E35" s="101">
        <v>3</v>
      </c>
      <c r="F35" s="101">
        <v>3</v>
      </c>
      <c r="G35" s="101">
        <v>3</v>
      </c>
      <c r="H35" s="101">
        <v>9</v>
      </c>
      <c r="I35" s="101">
        <v>3</v>
      </c>
      <c r="J35" s="101">
        <v>3</v>
      </c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2"/>
      <c r="AC35" s="103">
        <f>SUM(C35:AB35)*B35</f>
        <v>90</v>
      </c>
      <c r="AD35" s="104"/>
      <c r="AE35" s="101"/>
      <c r="AF35" s="101"/>
      <c r="AG35" s="105"/>
      <c r="AH35" s="106"/>
    </row>
    <row r="36" spans="1:34" ht="51.75">
      <c r="A36" s="98" t="str">
        <f>List!C22</f>
        <v>Monitoring can compare the query results from each DBMS</v>
      </c>
      <c r="B36" s="99">
        <v>5</v>
      </c>
      <c r="C36" s="100">
        <v>1</v>
      </c>
      <c r="D36" s="101">
        <v>1</v>
      </c>
      <c r="E36" s="101">
        <v>1</v>
      </c>
      <c r="F36" s="101">
        <v>1</v>
      </c>
      <c r="G36" s="101">
        <v>3</v>
      </c>
      <c r="H36" s="101">
        <v>3</v>
      </c>
      <c r="I36" s="101">
        <v>9</v>
      </c>
      <c r="J36" s="101">
        <v>3</v>
      </c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2"/>
      <c r="AC36" s="103">
        <f>SUM(C36:AB36)*B36</f>
        <v>110</v>
      </c>
      <c r="AD36" s="104"/>
      <c r="AE36" s="101"/>
      <c r="AF36" s="101"/>
      <c r="AG36" s="105"/>
      <c r="AH36" s="106"/>
    </row>
    <row r="37" spans="1:34" ht="39">
      <c r="A37" s="98" t="str">
        <f>List!C23</f>
        <v>Monitoring can record the analysed information into log file </v>
      </c>
      <c r="B37" s="99">
        <v>5</v>
      </c>
      <c r="C37" s="100">
        <v>1</v>
      </c>
      <c r="D37" s="101">
        <v>1</v>
      </c>
      <c r="E37" s="101">
        <v>1</v>
      </c>
      <c r="F37" s="101">
        <v>1</v>
      </c>
      <c r="G37" s="101">
        <v>1</v>
      </c>
      <c r="H37" s="101">
        <v>3</v>
      </c>
      <c r="I37" s="101">
        <v>3</v>
      </c>
      <c r="J37" s="101">
        <v>9</v>
      </c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2"/>
      <c r="AC37" s="103">
        <f>SUM(C37:AB37)*B37</f>
        <v>100</v>
      </c>
      <c r="AD37" s="104"/>
      <c r="AE37" s="101"/>
      <c r="AF37" s="101"/>
      <c r="AG37" s="105"/>
      <c r="AH37" s="106"/>
    </row>
    <row r="38" spans="1:34" ht="16.5">
      <c r="A38" s="98" t="e">
        <f>NA()</f>
        <v>#N/A</v>
      </c>
      <c r="B38" s="99">
        <v>0</v>
      </c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2"/>
      <c r="AC38" s="103">
        <f>SUM(C38:AB38)*B38</f>
        <v>0</v>
      </c>
      <c r="AD38" s="104"/>
      <c r="AE38" s="101"/>
      <c r="AF38" s="101"/>
      <c r="AG38" s="105"/>
      <c r="AH38" s="106"/>
    </row>
    <row r="39" spans="1:34" ht="16.5">
      <c r="A39" s="98">
        <f>List!C24</f>
        <v>0</v>
      </c>
      <c r="B39" s="99">
        <v>0</v>
      </c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2"/>
      <c r="AC39" s="103">
        <f>SUM(C39:AB39)*B39</f>
        <v>0</v>
      </c>
      <c r="AD39" s="104"/>
      <c r="AE39" s="101"/>
      <c r="AF39" s="101"/>
      <c r="AG39" s="105"/>
      <c r="AH39" s="106"/>
    </row>
    <row r="40" spans="1:34" s="44" customFormat="1" ht="24" customHeight="1">
      <c r="A40" s="107" t="s">
        <v>98</v>
      </c>
      <c r="B40" s="108">
        <f>LARGE(C40:AB40,3)</f>
        <v>145</v>
      </c>
      <c r="C40" s="109">
        <f>SUMPRODUCT($B$29:$B$39,C29:C39)</f>
        <v>175</v>
      </c>
      <c r="D40" s="110">
        <f>SUMPRODUCT($B$29:$B$39,D29:D39)</f>
        <v>127</v>
      </c>
      <c r="E40" s="110">
        <f>SUMPRODUCT($B$29:$B$39,E29:E39)</f>
        <v>127</v>
      </c>
      <c r="F40" s="110">
        <f>SUMPRODUCT($B$29:$B$39,F29:F39)</f>
        <v>145</v>
      </c>
      <c r="G40" s="110">
        <f>SUMPRODUCT($B$29:$B$39,G29:G39)</f>
        <v>137</v>
      </c>
      <c r="H40" s="110">
        <f>SUMPRODUCT($B$29:$B$39,H29:H39)</f>
        <v>203</v>
      </c>
      <c r="I40" s="110">
        <f>SUMPRODUCT($B$29:$B$39,I29:I39)</f>
        <v>137</v>
      </c>
      <c r="J40" s="110">
        <f>SUMPRODUCT($B$29:$B$39,J29:J39)</f>
        <v>137</v>
      </c>
      <c r="K40" s="110">
        <f>SUMPRODUCT($B$29:$B$39,K29:K39)</f>
        <v>0</v>
      </c>
      <c r="L40" s="110">
        <f>SUMPRODUCT($B$29:$B$39,L29:L39)</f>
        <v>0</v>
      </c>
      <c r="M40" s="110">
        <f>SUMPRODUCT($B$29:$B$39,M29:M39)</f>
        <v>0</v>
      </c>
      <c r="N40" s="110">
        <f>SUMPRODUCT($B$29:$B$39,N29:N39)</f>
        <v>0</v>
      </c>
      <c r="O40" s="110">
        <f>SUMPRODUCT($B$29:$B$39,O29:O39)</f>
        <v>0</v>
      </c>
      <c r="P40" s="110">
        <f>SUMPRODUCT($B$29:$B$39,P29:P39)</f>
        <v>0</v>
      </c>
      <c r="Q40" s="110">
        <f>SUMPRODUCT($B$29:$B$39,Q29:Q39)</f>
        <v>0</v>
      </c>
      <c r="R40" s="110">
        <f>SUMPRODUCT($B$29:$B$39,R29:R39)</f>
        <v>0</v>
      </c>
      <c r="S40" s="110">
        <f>SUMPRODUCT($B$29:$B$39,S29:S39)</f>
        <v>0</v>
      </c>
      <c r="T40" s="110">
        <f>SUMPRODUCT($B$29:$B$39,T29:T39)</f>
        <v>0</v>
      </c>
      <c r="U40" s="110">
        <f>SUMPRODUCT($B$29:$B$39,U29:U39)</f>
        <v>0</v>
      </c>
      <c r="V40" s="110">
        <f>SUMPRODUCT($B$29:$B$39,V29:V39)</f>
        <v>0</v>
      </c>
      <c r="W40" s="110">
        <f>SUMPRODUCT($B$29:$B$39,W29:W39)</f>
        <v>0</v>
      </c>
      <c r="X40" s="110">
        <f>SUMPRODUCT($B$29:$B$39,X29:X39)</f>
        <v>0</v>
      </c>
      <c r="Y40" s="110">
        <f>SUMPRODUCT($B$29:$B$39,Y29:Y39)</f>
        <v>0</v>
      </c>
      <c r="Z40" s="110">
        <f>SUMPRODUCT($B$29:$B$39,Z29:Z39)</f>
        <v>0</v>
      </c>
      <c r="AA40" s="110">
        <f>SUMPRODUCT($B$29:$B$39,AA29:AA39)</f>
        <v>0</v>
      </c>
      <c r="AB40" s="111">
        <f>SUMPRODUCT($B$29:$B$39,AB29:AB39)</f>
        <v>0</v>
      </c>
      <c r="AC40" s="112">
        <f>LARGE(C40:AB40,6)</f>
        <v>137</v>
      </c>
      <c r="AD40" s="109">
        <f>SUMPRODUCT($B$29:$B$39,AD29:AD39)</f>
        <v>0</v>
      </c>
      <c r="AE40" s="113">
        <f>SUMPRODUCT($B$29:$B$39,AE29:AE39)</f>
        <v>0</v>
      </c>
      <c r="AF40" s="113">
        <f>SUMPRODUCT($B$29:$B$39,AF29:AF39)</f>
        <v>0</v>
      </c>
      <c r="AG40" s="114">
        <f>SUMPRODUCT($B$29:$B$39,AG29:AG39)</f>
        <v>0</v>
      </c>
      <c r="AH40" s="115">
        <f>SUMPRODUCT($B$29:$B$39,AH29:AH39)</f>
        <v>0</v>
      </c>
    </row>
    <row r="41" spans="1:34" s="43" customFormat="1" ht="19.5" customHeight="1">
      <c r="A41" s="116" t="s">
        <v>99</v>
      </c>
      <c r="B41" s="116"/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9"/>
      <c r="AC41" s="120">
        <f>LARGE(AD40:AH40,1)</f>
        <v>0</v>
      </c>
      <c r="AD41" s="121"/>
      <c r="AE41" s="121"/>
      <c r="AF41" s="121"/>
      <c r="AG41" s="121"/>
      <c r="AH41" s="122"/>
    </row>
    <row r="42" spans="1:34" s="43" customFormat="1" ht="19.5" customHeight="1">
      <c r="A42" s="123" t="s">
        <v>100</v>
      </c>
      <c r="B42" s="123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2"/>
      <c r="AC42" s="120">
        <f>LARGE(AD40:AH40,2)</f>
        <v>0</v>
      </c>
      <c r="AD42" s="121"/>
      <c r="AE42" s="121"/>
      <c r="AF42" s="121"/>
      <c r="AG42" s="121"/>
      <c r="AH42" s="122"/>
    </row>
    <row r="43" spans="1:34" s="43" customFormat="1" ht="19.5" customHeight="1">
      <c r="A43" s="123" t="s">
        <v>101</v>
      </c>
      <c r="B43" s="123"/>
      <c r="C43" s="10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2"/>
      <c r="AC43" s="120"/>
      <c r="AD43" s="121"/>
      <c r="AE43" s="121"/>
      <c r="AF43" s="121"/>
      <c r="AG43" s="121"/>
      <c r="AH43" s="122"/>
    </row>
    <row r="44" spans="1:34" s="43" customFormat="1" ht="19.5" customHeight="1">
      <c r="A44" s="124" t="s">
        <v>101</v>
      </c>
      <c r="B44" s="124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7"/>
      <c r="AC44" s="120"/>
      <c r="AD44" s="121"/>
      <c r="AE44" s="121"/>
      <c r="AF44" s="121"/>
      <c r="AG44" s="121"/>
      <c r="AH44" s="122"/>
    </row>
    <row r="45" spans="1:34" s="45" customFormat="1" ht="24" customHeight="1">
      <c r="A45" s="128" t="s">
        <v>111</v>
      </c>
      <c r="B45" s="128"/>
      <c r="C45" s="129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1"/>
      <c r="AC45" s="120"/>
      <c r="AD45" s="122"/>
      <c r="AE45" s="122"/>
      <c r="AF45" s="122"/>
      <c r="AG45" s="122"/>
      <c r="AH45" s="122"/>
    </row>
    <row r="46" spans="29:34" ht="16.5">
      <c r="AC46" s="120"/>
      <c r="AD46" s="121"/>
      <c r="AE46" s="121"/>
      <c r="AF46" s="121"/>
      <c r="AG46" s="121"/>
      <c r="AH46" s="122"/>
    </row>
  </sheetData>
  <sheetProtection/>
  <mergeCells count="14">
    <mergeCell ref="A1:B13"/>
    <mergeCell ref="F6:J7"/>
    <mergeCell ref="A14:B25"/>
    <mergeCell ref="A26:A28"/>
    <mergeCell ref="B26:B28"/>
    <mergeCell ref="C26:AB26"/>
    <mergeCell ref="AC26:AC28"/>
    <mergeCell ref="AD26:AH26"/>
    <mergeCell ref="AD28:AH28"/>
    <mergeCell ref="A41:B41"/>
    <mergeCell ref="A42:B42"/>
    <mergeCell ref="A43:B43"/>
    <mergeCell ref="A44:B44"/>
    <mergeCell ref="A45:B45"/>
  </mergeCells>
  <conditionalFormatting sqref="C40:AB40">
    <cfRule type="cellIs" priority="1" dxfId="0" operator="greaterThanOrEqual" stopIfTrue="1">
      <formula>$B$54</formula>
    </cfRule>
    <cfRule type="cellIs" priority="2" dxfId="1" operator="between" stopIfTrue="1">
      <formula>$B$54</formula>
      <formula>$AC$54</formula>
    </cfRule>
  </conditionalFormatting>
  <conditionalFormatting sqref="AC29:AC39">
    <cfRule type="cellIs" priority="3" dxfId="0" operator="greaterThanOrEqual" stopIfTrue="1">
      <formula>$AC$24</formula>
    </cfRule>
    <cfRule type="cellIs" priority="4" dxfId="1" operator="between" stopIfTrue="1">
      <formula>$AC$24</formula>
      <formula>$AC$23</formula>
    </cfRule>
  </conditionalFormatting>
  <conditionalFormatting sqref="AD40:AH40">
    <cfRule type="cellIs" priority="5" dxfId="2" operator="equal" stopIfTrue="1">
      <formula>$AC$55</formula>
    </cfRule>
    <cfRule type="cellIs" priority="6" dxfId="3" operator="equal" stopIfTrue="1">
      <formula>$AC$56</formula>
    </cfRule>
  </conditionalFormatting>
  <printOptions horizontalCentered="1"/>
  <pageMargins left="0.5" right="0.5" top="0.5" bottom="0.5" header="0.5118055555555555" footer="0.25"/>
  <pageSetup fitToHeight="1" fitToWidth="1" horizontalDpi="300" verticalDpi="300" orientation="landscape" paperSize="9"/>
  <headerFooter alignWithMargins="0">
    <oddFooter>&amp;L&amp;"Arial,Regular"&amp;8Select the document classification as per the defined classification in the master list of documents’ for your project &lt;VERY CONFIDENTIAL/CONFIDENTIAL/INTERNALLY RESTRICTED/PUBLIC&gt;&amp;R&amp;"Arial,Regular"&amp;8&amp;P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QFD for Multiple Copies Performance Improvement</dc:title>
  <dc:subject>QFD for Multiple Copies Performance Improvement</dc:subject>
  <dc:creator>Sriharsha, Namit</dc:creator>
  <cp:keywords/>
  <dc:description/>
  <cp:lastModifiedBy>KIM</cp:lastModifiedBy>
  <cp:lastPrinted>2009-09-16T10:32:38Z</cp:lastPrinted>
  <dcterms:created xsi:type="dcterms:W3CDTF">2002-07-03T12:28:17Z</dcterms:created>
  <dcterms:modified xsi:type="dcterms:W3CDTF">2009-09-16T10:55:59Z</dcterms:modified>
  <cp:category/>
  <cp:version/>
  <cp:contentType/>
  <cp:contentStatus/>
  <cp:revision>47</cp:revision>
</cp:coreProperties>
</file>